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 - náhrada stávajícího k..." sheetId="2" r:id="rId2"/>
    <sheet name="2 - doplnění stávajícího ..." sheetId="3" r:id="rId3"/>
    <sheet name="3 - doplnění stávajícího ..." sheetId="4" r:id="rId4"/>
    <sheet name="4 - doplnění stávajícího ..." sheetId="5" r:id="rId5"/>
    <sheet name="5 - náhrada stávajícího k..." sheetId="6" r:id="rId6"/>
    <sheet name="6 - náhrada stávajícího k..." sheetId="7" r:id="rId7"/>
    <sheet name="7 - náhrada stávajícího k..." sheetId="8" r:id="rId8"/>
    <sheet name="8 - náhrada stávajícího k..." sheetId="9" r:id="rId9"/>
    <sheet name="9 - náhrada stávajícího k..." sheetId="10" r:id="rId10"/>
    <sheet name="Pokyny pro vyplnění" sheetId="11" r:id="rId11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'1 - náhrada stávajícího k...'!$C$88:$K$257</definedName>
    <definedName name="_xlnm.Print_Area" localSheetId="1">'1 - náhrada stávajícího k...'!$C$4:$J$39,'1 - náhrada stávajícího k...'!$C$45:$J$70,'1 - náhrada stávajícího k...'!$C$76:$K$257</definedName>
    <definedName name="_xlnm.Print_Titles" localSheetId="1">'1 - náhrada stávajícího k...'!$88:$88</definedName>
    <definedName name="_xlnm._FilterDatabase" localSheetId="2" hidden="1">'2 - doplnění stávajícího ...'!$C$86:$K$197</definedName>
    <definedName name="_xlnm.Print_Area" localSheetId="2">'2 - doplnění stávajícího ...'!$C$4:$J$39,'2 - doplnění stávajícího ...'!$C$45:$J$68,'2 - doplnění stávajícího ...'!$C$74:$K$197</definedName>
    <definedName name="_xlnm.Print_Titles" localSheetId="2">'2 - doplnění stávajícího ...'!$86:$86</definedName>
    <definedName name="_xlnm._FilterDatabase" localSheetId="3" hidden="1">'3 - doplnění stávajícího ...'!$C$86:$K$194</definedName>
    <definedName name="_xlnm.Print_Area" localSheetId="3">'3 - doplnění stávajícího ...'!$C$4:$J$39,'3 - doplnění stávajícího ...'!$C$45:$J$68,'3 - doplnění stávajícího ...'!$C$74:$K$194</definedName>
    <definedName name="_xlnm.Print_Titles" localSheetId="3">'3 - doplnění stávajícího ...'!$86:$86</definedName>
    <definedName name="_xlnm._FilterDatabase" localSheetId="4" hidden="1">'4 - doplnění stávajícího ...'!$C$86:$K$171</definedName>
    <definedName name="_xlnm.Print_Area" localSheetId="4">'4 - doplnění stávajícího ...'!$C$4:$J$39,'4 - doplnění stávajícího ...'!$C$45:$J$68,'4 - doplnění stávajícího ...'!$C$74:$K$171</definedName>
    <definedName name="_xlnm.Print_Titles" localSheetId="4">'4 - doplnění stávajícího ...'!$86:$86</definedName>
    <definedName name="_xlnm._FilterDatabase" localSheetId="5" hidden="1">'5 - náhrada stávajícího k...'!$C$88:$K$250</definedName>
    <definedName name="_xlnm.Print_Area" localSheetId="5">'5 - náhrada stávajícího k...'!$C$4:$J$39,'5 - náhrada stávajícího k...'!$C$45:$J$70,'5 - náhrada stávajícího k...'!$C$76:$K$250</definedName>
    <definedName name="_xlnm.Print_Titles" localSheetId="5">'5 - náhrada stávajícího k...'!$88:$88</definedName>
    <definedName name="_xlnm._FilterDatabase" localSheetId="6" hidden="1">'6 - náhrada stávajícího k...'!$C$88:$K$238</definedName>
    <definedName name="_xlnm.Print_Area" localSheetId="6">'6 - náhrada stávajícího k...'!$C$4:$J$39,'6 - náhrada stávajícího k...'!$C$45:$J$70,'6 - náhrada stávajícího k...'!$C$76:$K$238</definedName>
    <definedName name="_xlnm.Print_Titles" localSheetId="6">'6 - náhrada stávajícího k...'!$88:$88</definedName>
    <definedName name="_xlnm._FilterDatabase" localSheetId="7" hidden="1">'7 - náhrada stávajícího k...'!$C$88:$K$242</definedName>
    <definedName name="_xlnm.Print_Area" localSheetId="7">'7 - náhrada stávajícího k...'!$C$4:$J$39,'7 - náhrada stávajícího k...'!$C$45:$J$70,'7 - náhrada stávajícího k...'!$C$76:$K$242</definedName>
    <definedName name="_xlnm.Print_Titles" localSheetId="7">'7 - náhrada stávajícího k...'!$88:$88</definedName>
    <definedName name="_xlnm._FilterDatabase" localSheetId="8" hidden="1">'8 - náhrada stávajícího k...'!$C$88:$K$236</definedName>
    <definedName name="_xlnm.Print_Area" localSheetId="8">'8 - náhrada stávajícího k...'!$C$4:$J$39,'8 - náhrada stávajícího k...'!$C$45:$J$70,'8 - náhrada stávajícího k...'!$C$76:$K$236</definedName>
    <definedName name="_xlnm.Print_Titles" localSheetId="8">'8 - náhrada stávajícího k...'!$88:$88</definedName>
    <definedName name="_xlnm._FilterDatabase" localSheetId="9" hidden="1">'9 - náhrada stávajícího k...'!$C$88:$K$232</definedName>
    <definedName name="_xlnm.Print_Area" localSheetId="9">'9 - náhrada stávajícího k...'!$C$4:$J$39,'9 - náhrada stávajícího k...'!$C$45:$J$70,'9 - náhrada stávajícího k...'!$C$76:$K$232</definedName>
    <definedName name="_xlnm.Print_Titles" localSheetId="9">'9 - náhrada stávajícího k...'!$88:$88</definedName>
    <definedName name="_xlnm.Print_Area" localSheetId="10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10" r="J37"/>
  <c r="J36"/>
  <c i="1" r="AY63"/>
  <c i="10" r="J35"/>
  <c i="1" r="AX63"/>
  <c i="10" r="BI232"/>
  <c r="BH232"/>
  <c r="BG232"/>
  <c r="BF232"/>
  <c r="T232"/>
  <c r="R232"/>
  <c r="P232"/>
  <c r="BK232"/>
  <c r="J232"/>
  <c r="BE232"/>
  <c r="BI231"/>
  <c r="BH231"/>
  <c r="BG231"/>
  <c r="BF231"/>
  <c r="T231"/>
  <c r="T230"/>
  <c r="R231"/>
  <c r="R230"/>
  <c r="P231"/>
  <c r="P230"/>
  <c r="BK231"/>
  <c r="BK230"/>
  <c r="J230"/>
  <c r="J231"/>
  <c r="BE231"/>
  <c r="J69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6"/>
  <c r="BH226"/>
  <c r="BG226"/>
  <c r="BF226"/>
  <c r="T226"/>
  <c r="T225"/>
  <c r="R226"/>
  <c r="R225"/>
  <c r="P226"/>
  <c r="P225"/>
  <c r="BK226"/>
  <c r="BK225"/>
  <c r="J225"/>
  <c r="J226"/>
  <c r="BE226"/>
  <c r="J68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T211"/>
  <c r="R212"/>
  <c r="R211"/>
  <c r="P212"/>
  <c r="P211"/>
  <c r="BK212"/>
  <c r="BK211"/>
  <c r="J211"/>
  <c r="J212"/>
  <c r="BE212"/>
  <c r="J67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T202"/>
  <c r="R203"/>
  <c r="R202"/>
  <c r="P203"/>
  <c r="P202"/>
  <c r="BK203"/>
  <c r="BK202"/>
  <c r="J202"/>
  <c r="J203"/>
  <c r="BE203"/>
  <c r="J66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T185"/>
  <c r="R186"/>
  <c r="R185"/>
  <c r="P186"/>
  <c r="P185"/>
  <c r="BK186"/>
  <c r="BK185"/>
  <c r="J185"/>
  <c r="J186"/>
  <c r="BE186"/>
  <c r="J6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T155"/>
  <c r="R156"/>
  <c r="R155"/>
  <c r="P156"/>
  <c r="P155"/>
  <c r="BK156"/>
  <c r="BK155"/>
  <c r="J155"/>
  <c r="J156"/>
  <c r="BE156"/>
  <c r="J64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T145"/>
  <c r="R146"/>
  <c r="R145"/>
  <c r="P146"/>
  <c r="P145"/>
  <c r="BK146"/>
  <c r="BK145"/>
  <c r="J145"/>
  <c r="J146"/>
  <c r="BE146"/>
  <c r="J63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T136"/>
  <c r="R137"/>
  <c r="R136"/>
  <c r="P137"/>
  <c r="P136"/>
  <c r="BK137"/>
  <c r="BK136"/>
  <c r="J136"/>
  <c r="J137"/>
  <c r="BE137"/>
  <c r="J62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T121"/>
  <c r="R122"/>
  <c r="R121"/>
  <c r="P122"/>
  <c r="P121"/>
  <c r="BK122"/>
  <c r="BK121"/>
  <c r="J121"/>
  <c r="J122"/>
  <c r="BE122"/>
  <c r="J6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F37"/>
  <c i="1" r="BD63"/>
  <c i="10" r="BH91"/>
  <c r="F36"/>
  <c i="1" r="BC63"/>
  <c i="10" r="BG91"/>
  <c r="F35"/>
  <c i="1" r="BB63"/>
  <c i="10" r="BF91"/>
  <c r="J34"/>
  <c i="1" r="AW63"/>
  <c i="10" r="F34"/>
  <c i="1" r="BA63"/>
  <c i="10" r="T91"/>
  <c r="T90"/>
  <c r="T89"/>
  <c r="R91"/>
  <c r="R90"/>
  <c r="R89"/>
  <c r="P91"/>
  <c r="P90"/>
  <c r="P89"/>
  <c i="1" r="AU63"/>
  <c i="10" r="BK91"/>
  <c r="BK90"/>
  <c r="J90"/>
  <c r="BK89"/>
  <c r="J89"/>
  <c r="J59"/>
  <c r="J30"/>
  <c i="1" r="AG63"/>
  <c i="10" r="J91"/>
  <c r="BE91"/>
  <c r="J33"/>
  <c i="1" r="AV63"/>
  <c i="10" r="F33"/>
  <c i="1" r="AZ63"/>
  <c i="10" r="J60"/>
  <c r="J86"/>
  <c r="J85"/>
  <c r="F85"/>
  <c r="F83"/>
  <c r="E81"/>
  <c r="J55"/>
  <c r="J54"/>
  <c r="F54"/>
  <c r="F52"/>
  <c r="E50"/>
  <c r="J39"/>
  <c r="J18"/>
  <c r="E18"/>
  <c r="F86"/>
  <c r="F55"/>
  <c r="J17"/>
  <c r="J12"/>
  <c r="J83"/>
  <c r="J52"/>
  <c r="E7"/>
  <c r="E79"/>
  <c r="E48"/>
  <c i="9" r="J37"/>
  <c r="J36"/>
  <c i="1" r="AY62"/>
  <c i="9" r="J35"/>
  <c i="1" r="AX62"/>
  <c i="9" r="BI236"/>
  <c r="BH236"/>
  <c r="BG236"/>
  <c r="BF236"/>
  <c r="T236"/>
  <c r="R236"/>
  <c r="P236"/>
  <c r="BK236"/>
  <c r="J236"/>
  <c r="BE236"/>
  <c r="BI235"/>
  <c r="BH235"/>
  <c r="BG235"/>
  <c r="BF235"/>
  <c r="T235"/>
  <c r="T234"/>
  <c r="R235"/>
  <c r="R234"/>
  <c r="P235"/>
  <c r="P234"/>
  <c r="BK235"/>
  <c r="BK234"/>
  <c r="J234"/>
  <c r="J235"/>
  <c r="BE235"/>
  <c r="J69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29"/>
  <c r="BH229"/>
  <c r="BG229"/>
  <c r="BF229"/>
  <c r="T229"/>
  <c r="T228"/>
  <c r="R229"/>
  <c r="R228"/>
  <c r="P229"/>
  <c r="P228"/>
  <c r="BK229"/>
  <c r="BK228"/>
  <c r="J228"/>
  <c r="J229"/>
  <c r="BE229"/>
  <c r="J6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T207"/>
  <c r="R208"/>
  <c r="R207"/>
  <c r="P208"/>
  <c r="P207"/>
  <c r="BK208"/>
  <c r="BK207"/>
  <c r="J207"/>
  <c r="J208"/>
  <c r="BE208"/>
  <c r="J6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T198"/>
  <c r="R199"/>
  <c r="R198"/>
  <c r="P199"/>
  <c r="P198"/>
  <c r="BK199"/>
  <c r="BK198"/>
  <c r="J198"/>
  <c r="J199"/>
  <c r="BE199"/>
  <c r="J66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T181"/>
  <c r="R182"/>
  <c r="R181"/>
  <c r="P182"/>
  <c r="P181"/>
  <c r="BK182"/>
  <c r="BK181"/>
  <c r="J181"/>
  <c r="J182"/>
  <c r="BE182"/>
  <c r="J65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T156"/>
  <c r="R157"/>
  <c r="R156"/>
  <c r="P157"/>
  <c r="P156"/>
  <c r="BK157"/>
  <c r="BK156"/>
  <c r="J156"/>
  <c r="J157"/>
  <c r="BE157"/>
  <c r="J64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T141"/>
  <c r="R142"/>
  <c r="R141"/>
  <c r="P142"/>
  <c r="P141"/>
  <c r="BK142"/>
  <c r="BK141"/>
  <c r="J141"/>
  <c r="J142"/>
  <c r="BE142"/>
  <c r="J63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T132"/>
  <c r="R133"/>
  <c r="R132"/>
  <c r="P133"/>
  <c r="P132"/>
  <c r="BK133"/>
  <c r="BK132"/>
  <c r="J132"/>
  <c r="J133"/>
  <c r="BE133"/>
  <c r="J6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T117"/>
  <c r="R118"/>
  <c r="R117"/>
  <c r="P118"/>
  <c r="P117"/>
  <c r="BK118"/>
  <c r="BK117"/>
  <c r="J117"/>
  <c r="J118"/>
  <c r="BE118"/>
  <c r="J61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F37"/>
  <c i="1" r="BD62"/>
  <c i="9" r="BH91"/>
  <c r="F36"/>
  <c i="1" r="BC62"/>
  <c i="9" r="BG91"/>
  <c r="F35"/>
  <c i="1" r="BB62"/>
  <c i="9" r="BF91"/>
  <c r="J34"/>
  <c i="1" r="AW62"/>
  <c i="9" r="F34"/>
  <c i="1" r="BA62"/>
  <c i="9" r="T91"/>
  <c r="T90"/>
  <c r="T89"/>
  <c r="R91"/>
  <c r="R90"/>
  <c r="R89"/>
  <c r="P91"/>
  <c r="P90"/>
  <c r="P89"/>
  <c i="1" r="AU62"/>
  <c i="9" r="BK91"/>
  <c r="BK90"/>
  <c r="J90"/>
  <c r="BK89"/>
  <c r="J89"/>
  <c r="J59"/>
  <c r="J30"/>
  <c i="1" r="AG62"/>
  <c i="9" r="J91"/>
  <c r="BE91"/>
  <c r="J33"/>
  <c i="1" r="AV62"/>
  <c i="9" r="F33"/>
  <c i="1" r="AZ62"/>
  <c i="9" r="J60"/>
  <c r="J86"/>
  <c r="J85"/>
  <c r="F85"/>
  <c r="F83"/>
  <c r="E81"/>
  <c r="J55"/>
  <c r="J54"/>
  <c r="F54"/>
  <c r="F52"/>
  <c r="E50"/>
  <c r="J39"/>
  <c r="J18"/>
  <c r="E18"/>
  <c r="F86"/>
  <c r="F55"/>
  <c r="J17"/>
  <c r="J12"/>
  <c r="J83"/>
  <c r="J52"/>
  <c r="E7"/>
  <c r="E79"/>
  <c r="E48"/>
  <c i="8" r="J37"/>
  <c r="J36"/>
  <c i="1" r="AY61"/>
  <c i="8" r="J35"/>
  <c i="1" r="AX61"/>
  <c i="8" r="BI242"/>
  <c r="BH242"/>
  <c r="BG242"/>
  <c r="BF242"/>
  <c r="T242"/>
  <c r="R242"/>
  <c r="P242"/>
  <c r="BK242"/>
  <c r="J242"/>
  <c r="BE242"/>
  <c r="BI241"/>
  <c r="BH241"/>
  <c r="BG241"/>
  <c r="BF241"/>
  <c r="T241"/>
  <c r="T240"/>
  <c r="R241"/>
  <c r="R240"/>
  <c r="P241"/>
  <c r="P240"/>
  <c r="BK241"/>
  <c r="BK240"/>
  <c r="J240"/>
  <c r="J241"/>
  <c r="BE241"/>
  <c r="J69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5"/>
  <c r="BH235"/>
  <c r="BG235"/>
  <c r="BF235"/>
  <c r="T235"/>
  <c r="T234"/>
  <c r="R235"/>
  <c r="R234"/>
  <c r="P235"/>
  <c r="P234"/>
  <c r="BK235"/>
  <c r="BK234"/>
  <c r="J234"/>
  <c r="J235"/>
  <c r="BE235"/>
  <c r="J68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T217"/>
  <c r="R218"/>
  <c r="R217"/>
  <c r="P218"/>
  <c r="P217"/>
  <c r="BK218"/>
  <c r="BK217"/>
  <c r="J217"/>
  <c r="J218"/>
  <c r="BE218"/>
  <c r="J6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T206"/>
  <c r="R207"/>
  <c r="R206"/>
  <c r="P207"/>
  <c r="P206"/>
  <c r="BK207"/>
  <c r="BK206"/>
  <c r="J206"/>
  <c r="J207"/>
  <c r="BE207"/>
  <c r="J6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T189"/>
  <c r="R190"/>
  <c r="R189"/>
  <c r="P190"/>
  <c r="P189"/>
  <c r="BK190"/>
  <c r="BK189"/>
  <c r="J189"/>
  <c r="J190"/>
  <c r="BE190"/>
  <c r="J65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T159"/>
  <c r="R160"/>
  <c r="R159"/>
  <c r="P160"/>
  <c r="P159"/>
  <c r="BK160"/>
  <c r="BK159"/>
  <c r="J159"/>
  <c r="J160"/>
  <c r="BE160"/>
  <c r="J64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T148"/>
  <c r="R149"/>
  <c r="R148"/>
  <c r="P149"/>
  <c r="P148"/>
  <c r="BK149"/>
  <c r="BK148"/>
  <c r="J148"/>
  <c r="J149"/>
  <c r="BE149"/>
  <c r="J63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T137"/>
  <c r="R138"/>
  <c r="R137"/>
  <c r="P138"/>
  <c r="P137"/>
  <c r="BK138"/>
  <c r="BK137"/>
  <c r="J137"/>
  <c r="J138"/>
  <c r="BE138"/>
  <c r="J62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T122"/>
  <c r="R123"/>
  <c r="R122"/>
  <c r="P123"/>
  <c r="P122"/>
  <c r="BK123"/>
  <c r="BK122"/>
  <c r="J122"/>
  <c r="J123"/>
  <c r="BE123"/>
  <c r="J61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F37"/>
  <c i="1" r="BD61"/>
  <c i="8" r="BH91"/>
  <c r="F36"/>
  <c i="1" r="BC61"/>
  <c i="8" r="BG91"/>
  <c r="F35"/>
  <c i="1" r="BB61"/>
  <c i="8" r="BF91"/>
  <c r="J34"/>
  <c i="1" r="AW61"/>
  <c i="8" r="F34"/>
  <c i="1" r="BA61"/>
  <c i="8" r="T91"/>
  <c r="T90"/>
  <c r="T89"/>
  <c r="R91"/>
  <c r="R90"/>
  <c r="R89"/>
  <c r="P91"/>
  <c r="P90"/>
  <c r="P89"/>
  <c i="1" r="AU61"/>
  <c i="8" r="BK91"/>
  <c r="BK90"/>
  <c r="J90"/>
  <c r="BK89"/>
  <c r="J89"/>
  <c r="J59"/>
  <c r="J30"/>
  <c i="1" r="AG61"/>
  <c i="8" r="J91"/>
  <c r="BE91"/>
  <c r="J33"/>
  <c i="1" r="AV61"/>
  <c i="8" r="F33"/>
  <c i="1" r="AZ61"/>
  <c i="8" r="J60"/>
  <c r="J86"/>
  <c r="J85"/>
  <c r="F85"/>
  <c r="F83"/>
  <c r="E81"/>
  <c r="J55"/>
  <c r="J54"/>
  <c r="F54"/>
  <c r="F52"/>
  <c r="E50"/>
  <c r="J39"/>
  <c r="J18"/>
  <c r="E18"/>
  <c r="F86"/>
  <c r="F55"/>
  <c r="J17"/>
  <c r="J12"/>
  <c r="J83"/>
  <c r="J52"/>
  <c r="E7"/>
  <c r="E79"/>
  <c r="E48"/>
  <c i="7" r="J37"/>
  <c r="J36"/>
  <c i="1" r="AY60"/>
  <c i="7" r="J35"/>
  <c i="1" r="AX60"/>
  <c i="7" r="BI238"/>
  <c r="BH238"/>
  <c r="BG238"/>
  <c r="BF238"/>
  <c r="T238"/>
  <c r="R238"/>
  <c r="P238"/>
  <c r="BK238"/>
  <c r="J238"/>
  <c r="BE238"/>
  <c r="BI237"/>
  <c r="BH237"/>
  <c r="BG237"/>
  <c r="BF237"/>
  <c r="T237"/>
  <c r="T236"/>
  <c r="R237"/>
  <c r="R236"/>
  <c r="P237"/>
  <c r="P236"/>
  <c r="BK237"/>
  <c r="BK236"/>
  <c r="J236"/>
  <c r="J237"/>
  <c r="BE237"/>
  <c r="J69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1"/>
  <c r="BH231"/>
  <c r="BG231"/>
  <c r="BF231"/>
  <c r="T231"/>
  <c r="T230"/>
  <c r="R231"/>
  <c r="R230"/>
  <c r="P231"/>
  <c r="P230"/>
  <c r="BK231"/>
  <c r="BK230"/>
  <c r="J230"/>
  <c r="J231"/>
  <c r="BE231"/>
  <c r="J68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T210"/>
  <c r="R211"/>
  <c r="R210"/>
  <c r="P211"/>
  <c r="P210"/>
  <c r="BK211"/>
  <c r="BK210"/>
  <c r="J210"/>
  <c r="J211"/>
  <c r="BE211"/>
  <c r="J67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T199"/>
  <c r="R200"/>
  <c r="R199"/>
  <c r="P200"/>
  <c r="P199"/>
  <c r="BK200"/>
  <c r="BK199"/>
  <c r="J199"/>
  <c r="J200"/>
  <c r="BE200"/>
  <c r="J66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T182"/>
  <c r="R183"/>
  <c r="R182"/>
  <c r="P183"/>
  <c r="P182"/>
  <c r="BK183"/>
  <c r="BK182"/>
  <c r="J182"/>
  <c r="J183"/>
  <c r="BE183"/>
  <c r="J65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T157"/>
  <c r="R158"/>
  <c r="R157"/>
  <c r="P158"/>
  <c r="P157"/>
  <c r="BK158"/>
  <c r="BK157"/>
  <c r="J157"/>
  <c r="J158"/>
  <c r="BE158"/>
  <c r="J64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T143"/>
  <c r="R144"/>
  <c r="R143"/>
  <c r="P144"/>
  <c r="P143"/>
  <c r="BK144"/>
  <c r="BK143"/>
  <c r="J143"/>
  <c r="J144"/>
  <c r="BE144"/>
  <c r="J6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T132"/>
  <c r="R133"/>
  <c r="R132"/>
  <c r="P133"/>
  <c r="P132"/>
  <c r="BK133"/>
  <c r="BK132"/>
  <c r="J132"/>
  <c r="J133"/>
  <c r="BE133"/>
  <c r="J6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T117"/>
  <c r="R118"/>
  <c r="R117"/>
  <c r="P118"/>
  <c r="P117"/>
  <c r="BK118"/>
  <c r="BK117"/>
  <c r="J117"/>
  <c r="J118"/>
  <c r="BE118"/>
  <c r="J61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F37"/>
  <c i="1" r="BD60"/>
  <c i="7" r="BH91"/>
  <c r="F36"/>
  <c i="1" r="BC60"/>
  <c i="7" r="BG91"/>
  <c r="F35"/>
  <c i="1" r="BB60"/>
  <c i="7" r="BF91"/>
  <c r="J34"/>
  <c i="1" r="AW60"/>
  <c i="7" r="F34"/>
  <c i="1" r="BA60"/>
  <c i="7" r="T91"/>
  <c r="T90"/>
  <c r="T89"/>
  <c r="R91"/>
  <c r="R90"/>
  <c r="R89"/>
  <c r="P91"/>
  <c r="P90"/>
  <c r="P89"/>
  <c i="1" r="AU60"/>
  <c i="7" r="BK91"/>
  <c r="BK90"/>
  <c r="J90"/>
  <c r="BK89"/>
  <c r="J89"/>
  <c r="J59"/>
  <c r="J30"/>
  <c i="1" r="AG60"/>
  <c i="7" r="J91"/>
  <c r="BE91"/>
  <c r="J33"/>
  <c i="1" r="AV60"/>
  <c i="7" r="F33"/>
  <c i="1" r="AZ60"/>
  <c i="7" r="J60"/>
  <c r="J86"/>
  <c r="J85"/>
  <c r="F85"/>
  <c r="F83"/>
  <c r="E81"/>
  <c r="J55"/>
  <c r="J54"/>
  <c r="F54"/>
  <c r="F52"/>
  <c r="E50"/>
  <c r="J39"/>
  <c r="J18"/>
  <c r="E18"/>
  <c r="F86"/>
  <c r="F55"/>
  <c r="J17"/>
  <c r="J12"/>
  <c r="J83"/>
  <c r="J52"/>
  <c r="E7"/>
  <c r="E79"/>
  <c r="E48"/>
  <c i="6" r="J37"/>
  <c r="J36"/>
  <c i="1" r="AY59"/>
  <c i="6" r="J35"/>
  <c i="1" r="AX59"/>
  <c i="6" r="BI250"/>
  <c r="BH250"/>
  <c r="BG250"/>
  <c r="BF250"/>
  <c r="T250"/>
  <c r="R250"/>
  <c r="P250"/>
  <c r="BK250"/>
  <c r="J250"/>
  <c r="BE250"/>
  <c r="BI249"/>
  <c r="BH249"/>
  <c r="BG249"/>
  <c r="BF249"/>
  <c r="T249"/>
  <c r="T248"/>
  <c r="R249"/>
  <c r="R248"/>
  <c r="P249"/>
  <c r="P248"/>
  <c r="BK249"/>
  <c r="BK248"/>
  <c r="J248"/>
  <c r="J249"/>
  <c r="BE249"/>
  <c r="J69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3"/>
  <c r="BH243"/>
  <c r="BG243"/>
  <c r="BF243"/>
  <c r="T243"/>
  <c r="T242"/>
  <c r="R243"/>
  <c r="R242"/>
  <c r="P243"/>
  <c r="P242"/>
  <c r="BK243"/>
  <c r="BK242"/>
  <c r="J242"/>
  <c r="J243"/>
  <c r="BE243"/>
  <c r="J68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T222"/>
  <c r="R223"/>
  <c r="R222"/>
  <c r="P223"/>
  <c r="P222"/>
  <c r="BK223"/>
  <c r="BK222"/>
  <c r="J222"/>
  <c r="J223"/>
  <c r="BE223"/>
  <c r="J67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T210"/>
  <c r="R211"/>
  <c r="R210"/>
  <c r="P211"/>
  <c r="P210"/>
  <c r="BK211"/>
  <c r="BK210"/>
  <c r="J210"/>
  <c r="J211"/>
  <c r="BE211"/>
  <c r="J66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T193"/>
  <c r="R194"/>
  <c r="R193"/>
  <c r="P194"/>
  <c r="P193"/>
  <c r="BK194"/>
  <c r="BK193"/>
  <c r="J193"/>
  <c r="J194"/>
  <c r="BE194"/>
  <c r="J65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T163"/>
  <c r="R164"/>
  <c r="R163"/>
  <c r="P164"/>
  <c r="P163"/>
  <c r="BK164"/>
  <c r="BK163"/>
  <c r="J163"/>
  <c r="J164"/>
  <c r="BE164"/>
  <c r="J64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T149"/>
  <c r="R150"/>
  <c r="R149"/>
  <c r="P150"/>
  <c r="P149"/>
  <c r="BK150"/>
  <c r="BK149"/>
  <c r="J149"/>
  <c r="J150"/>
  <c r="BE150"/>
  <c r="J63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T137"/>
  <c r="R138"/>
  <c r="R137"/>
  <c r="P138"/>
  <c r="P137"/>
  <c r="BK138"/>
  <c r="BK137"/>
  <c r="J137"/>
  <c r="J138"/>
  <c r="BE138"/>
  <c r="J62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T122"/>
  <c r="R123"/>
  <c r="R122"/>
  <c r="P123"/>
  <c r="P122"/>
  <c r="BK123"/>
  <c r="BK122"/>
  <c r="J122"/>
  <c r="J123"/>
  <c r="BE123"/>
  <c r="J61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F37"/>
  <c i="1" r="BD59"/>
  <c i="6" r="BH91"/>
  <c r="F36"/>
  <c i="1" r="BC59"/>
  <c i="6" r="BG91"/>
  <c r="F35"/>
  <c i="1" r="BB59"/>
  <c i="6" r="BF91"/>
  <c r="J34"/>
  <c i="1" r="AW59"/>
  <c i="6" r="F34"/>
  <c i="1" r="BA59"/>
  <c i="6" r="T91"/>
  <c r="T90"/>
  <c r="T89"/>
  <c r="R91"/>
  <c r="R90"/>
  <c r="R89"/>
  <c r="P91"/>
  <c r="P90"/>
  <c r="P89"/>
  <c i="1" r="AU59"/>
  <c i="6" r="BK91"/>
  <c r="BK90"/>
  <c r="J90"/>
  <c r="BK89"/>
  <c r="J89"/>
  <c r="J59"/>
  <c r="J30"/>
  <c i="1" r="AG59"/>
  <c i="6" r="J91"/>
  <c r="BE91"/>
  <c r="J33"/>
  <c i="1" r="AV59"/>
  <c i="6" r="F33"/>
  <c i="1" r="AZ59"/>
  <c i="6" r="J60"/>
  <c r="J86"/>
  <c r="J85"/>
  <c r="F85"/>
  <c r="F83"/>
  <c r="E81"/>
  <c r="J55"/>
  <c r="J54"/>
  <c r="F54"/>
  <c r="F52"/>
  <c r="E50"/>
  <c r="J39"/>
  <c r="J18"/>
  <c r="E18"/>
  <c r="F86"/>
  <c r="F55"/>
  <c r="J17"/>
  <c r="J12"/>
  <c r="J83"/>
  <c r="J52"/>
  <c r="E7"/>
  <c r="E79"/>
  <c r="E48"/>
  <c i="5" r="J37"/>
  <c r="J36"/>
  <c i="1" r="AY58"/>
  <c i="5" r="J35"/>
  <c i="1" r="AX58"/>
  <c i="5" r="BI171"/>
  <c r="BH171"/>
  <c r="BG171"/>
  <c r="BF171"/>
  <c r="T171"/>
  <c r="R171"/>
  <c r="P171"/>
  <c r="BK171"/>
  <c r="J171"/>
  <c r="BE171"/>
  <c r="BI170"/>
  <c r="BH170"/>
  <c r="BG170"/>
  <c r="BF170"/>
  <c r="T170"/>
  <c r="T169"/>
  <c r="R170"/>
  <c r="R169"/>
  <c r="P170"/>
  <c r="P169"/>
  <c r="BK170"/>
  <c r="BK169"/>
  <c r="J169"/>
  <c r="J170"/>
  <c r="BE170"/>
  <c r="J67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4"/>
  <c r="BH164"/>
  <c r="BG164"/>
  <c r="BF164"/>
  <c r="T164"/>
  <c r="T163"/>
  <c r="R164"/>
  <c r="R163"/>
  <c r="P164"/>
  <c r="P163"/>
  <c r="BK164"/>
  <c r="BK163"/>
  <c r="J163"/>
  <c r="J164"/>
  <c r="BE164"/>
  <c r="J66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T145"/>
  <c r="R146"/>
  <c r="R145"/>
  <c r="P146"/>
  <c r="P145"/>
  <c r="BK146"/>
  <c r="BK145"/>
  <c r="J145"/>
  <c r="J146"/>
  <c r="BE146"/>
  <c r="J6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T136"/>
  <c r="R137"/>
  <c r="R136"/>
  <c r="P137"/>
  <c r="P136"/>
  <c r="BK137"/>
  <c r="BK136"/>
  <c r="J136"/>
  <c r="J137"/>
  <c r="BE137"/>
  <c r="J64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T124"/>
  <c r="R125"/>
  <c r="R124"/>
  <c r="P125"/>
  <c r="P124"/>
  <c r="BK125"/>
  <c r="BK124"/>
  <c r="J124"/>
  <c r="J125"/>
  <c r="BE125"/>
  <c r="J63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T111"/>
  <c r="R112"/>
  <c r="R111"/>
  <c r="P112"/>
  <c r="P111"/>
  <c r="BK112"/>
  <c r="BK111"/>
  <c r="J111"/>
  <c r="J112"/>
  <c r="BE112"/>
  <c r="J62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T102"/>
  <c r="R103"/>
  <c r="R102"/>
  <c r="P103"/>
  <c r="P102"/>
  <c r="BK103"/>
  <c r="BK102"/>
  <c r="J102"/>
  <c r="J103"/>
  <c r="BE103"/>
  <c r="J61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F37"/>
  <c i="1" r="BD58"/>
  <c i="5" r="BH89"/>
  <c r="F36"/>
  <c i="1" r="BC58"/>
  <c i="5" r="BG89"/>
  <c r="F35"/>
  <c i="1" r="BB58"/>
  <c i="5" r="BF89"/>
  <c r="J34"/>
  <c i="1" r="AW58"/>
  <c i="5" r="F34"/>
  <c i="1" r="BA58"/>
  <c i="5" r="T89"/>
  <c r="T88"/>
  <c r="T87"/>
  <c r="R89"/>
  <c r="R88"/>
  <c r="R87"/>
  <c r="P89"/>
  <c r="P88"/>
  <c r="P87"/>
  <c i="1" r="AU58"/>
  <c i="5" r="BK89"/>
  <c r="BK88"/>
  <c r="J88"/>
  <c r="BK87"/>
  <c r="J87"/>
  <c r="J59"/>
  <c r="J30"/>
  <c i="1" r="AG58"/>
  <c i="5" r="J89"/>
  <c r="BE89"/>
  <c r="J33"/>
  <c i="1" r="AV58"/>
  <c i="5" r="F33"/>
  <c i="1" r="AZ58"/>
  <c i="5" r="J60"/>
  <c r="J84"/>
  <c r="J83"/>
  <c r="F83"/>
  <c r="F81"/>
  <c r="E79"/>
  <c r="J55"/>
  <c r="J54"/>
  <c r="F54"/>
  <c r="F52"/>
  <c r="E50"/>
  <c r="J39"/>
  <c r="J18"/>
  <c r="E18"/>
  <c r="F84"/>
  <c r="F55"/>
  <c r="J17"/>
  <c r="J12"/>
  <c r="J81"/>
  <c r="J52"/>
  <c r="E7"/>
  <c r="E77"/>
  <c r="E48"/>
  <c i="4" r="J37"/>
  <c r="J36"/>
  <c i="1" r="AY57"/>
  <c i="4" r="J35"/>
  <c i="1" r="AX57"/>
  <c i="4" r="BI194"/>
  <c r="BH194"/>
  <c r="BG194"/>
  <c r="BF194"/>
  <c r="T194"/>
  <c r="R194"/>
  <c r="P194"/>
  <c r="BK194"/>
  <c r="J194"/>
  <c r="BE194"/>
  <c r="BI193"/>
  <c r="BH193"/>
  <c r="BG193"/>
  <c r="BF193"/>
  <c r="T193"/>
  <c r="T192"/>
  <c r="R193"/>
  <c r="R192"/>
  <c r="P193"/>
  <c r="P192"/>
  <c r="BK193"/>
  <c r="BK192"/>
  <c r="J192"/>
  <c r="J193"/>
  <c r="BE193"/>
  <c r="J67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8"/>
  <c r="BH188"/>
  <c r="BG188"/>
  <c r="BF188"/>
  <c r="T188"/>
  <c r="T187"/>
  <c r="R188"/>
  <c r="R187"/>
  <c r="P188"/>
  <c r="P187"/>
  <c r="BK188"/>
  <c r="BK187"/>
  <c r="J187"/>
  <c r="J188"/>
  <c r="BE188"/>
  <c r="J66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T168"/>
  <c r="R169"/>
  <c r="R168"/>
  <c r="P169"/>
  <c r="P168"/>
  <c r="BK169"/>
  <c r="BK168"/>
  <c r="J168"/>
  <c r="J169"/>
  <c r="BE169"/>
  <c r="J65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T160"/>
  <c r="R161"/>
  <c r="R160"/>
  <c r="P161"/>
  <c r="P160"/>
  <c r="BK161"/>
  <c r="BK160"/>
  <c r="J160"/>
  <c r="J161"/>
  <c r="BE161"/>
  <c r="J64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T136"/>
  <c r="R137"/>
  <c r="R136"/>
  <c r="P137"/>
  <c r="P136"/>
  <c r="BK137"/>
  <c r="BK136"/>
  <c r="J136"/>
  <c r="J137"/>
  <c r="BE137"/>
  <c r="J63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T122"/>
  <c r="R123"/>
  <c r="R122"/>
  <c r="P123"/>
  <c r="P122"/>
  <c r="BK123"/>
  <c r="BK122"/>
  <c r="J122"/>
  <c r="J123"/>
  <c r="BE123"/>
  <c r="J6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T114"/>
  <c r="R115"/>
  <c r="R114"/>
  <c r="P115"/>
  <c r="P114"/>
  <c r="BK115"/>
  <c r="BK114"/>
  <c r="J114"/>
  <c r="J115"/>
  <c r="BE115"/>
  <c r="J61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F37"/>
  <c i="1" r="BD57"/>
  <c i="4" r="BH89"/>
  <c r="F36"/>
  <c i="1" r="BC57"/>
  <c i="4" r="BG89"/>
  <c r="F35"/>
  <c i="1" r="BB57"/>
  <c i="4" r="BF89"/>
  <c r="J34"/>
  <c i="1" r="AW57"/>
  <c i="4" r="F34"/>
  <c i="1" r="BA57"/>
  <c i="4" r="T89"/>
  <c r="T88"/>
  <c r="T87"/>
  <c r="R89"/>
  <c r="R88"/>
  <c r="R87"/>
  <c r="P89"/>
  <c r="P88"/>
  <c r="P87"/>
  <c i="1" r="AU57"/>
  <c i="4" r="BK89"/>
  <c r="BK88"/>
  <c r="J88"/>
  <c r="BK87"/>
  <c r="J87"/>
  <c r="J59"/>
  <c r="J30"/>
  <c i="1" r="AG57"/>
  <c i="4" r="J89"/>
  <c r="BE89"/>
  <c r="J33"/>
  <c i="1" r="AV57"/>
  <c i="4" r="F33"/>
  <c i="1" r="AZ57"/>
  <c i="4" r="J60"/>
  <c r="J84"/>
  <c r="J83"/>
  <c r="F83"/>
  <c r="F81"/>
  <c r="E79"/>
  <c r="J55"/>
  <c r="J54"/>
  <c r="F54"/>
  <c r="F52"/>
  <c r="E50"/>
  <c r="J39"/>
  <c r="J18"/>
  <c r="E18"/>
  <c r="F84"/>
  <c r="F55"/>
  <c r="J17"/>
  <c r="J12"/>
  <c r="J81"/>
  <c r="J52"/>
  <c r="E7"/>
  <c r="E77"/>
  <c r="E48"/>
  <c i="3" r="J37"/>
  <c r="J36"/>
  <c i="1" r="AY56"/>
  <c i="3" r="J35"/>
  <c i="1" r="AX56"/>
  <c i="3" r="BI197"/>
  <c r="BH197"/>
  <c r="BG197"/>
  <c r="BF197"/>
  <c r="T197"/>
  <c r="R197"/>
  <c r="P197"/>
  <c r="BK197"/>
  <c r="J197"/>
  <c r="BE197"/>
  <c r="BI196"/>
  <c r="BH196"/>
  <c r="BG196"/>
  <c r="BF196"/>
  <c r="T196"/>
  <c r="T195"/>
  <c r="R196"/>
  <c r="R195"/>
  <c r="P196"/>
  <c r="P195"/>
  <c r="BK196"/>
  <c r="BK195"/>
  <c r="J195"/>
  <c r="J196"/>
  <c r="BE196"/>
  <c r="J67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0"/>
  <c r="BH190"/>
  <c r="BG190"/>
  <c r="BF190"/>
  <c r="T190"/>
  <c r="T189"/>
  <c r="R190"/>
  <c r="R189"/>
  <c r="P190"/>
  <c r="P189"/>
  <c r="BK190"/>
  <c r="BK189"/>
  <c r="J189"/>
  <c r="J190"/>
  <c r="BE190"/>
  <c r="J66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T170"/>
  <c r="R171"/>
  <c r="R170"/>
  <c r="P171"/>
  <c r="P170"/>
  <c r="BK171"/>
  <c r="BK170"/>
  <c r="J170"/>
  <c r="J171"/>
  <c r="BE171"/>
  <c r="J65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T161"/>
  <c r="R162"/>
  <c r="R161"/>
  <c r="P162"/>
  <c r="P161"/>
  <c r="BK162"/>
  <c r="BK161"/>
  <c r="J161"/>
  <c r="J162"/>
  <c r="BE162"/>
  <c r="J64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T137"/>
  <c r="R138"/>
  <c r="R137"/>
  <c r="P138"/>
  <c r="P137"/>
  <c r="BK138"/>
  <c r="BK137"/>
  <c r="J137"/>
  <c r="J138"/>
  <c r="BE138"/>
  <c r="J63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T123"/>
  <c r="R124"/>
  <c r="R123"/>
  <c r="P124"/>
  <c r="P123"/>
  <c r="BK124"/>
  <c r="BK123"/>
  <c r="J123"/>
  <c r="J124"/>
  <c r="BE124"/>
  <c r="J62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T114"/>
  <c r="R115"/>
  <c r="R114"/>
  <c r="P115"/>
  <c r="P114"/>
  <c r="BK115"/>
  <c r="BK114"/>
  <c r="J114"/>
  <c r="J115"/>
  <c r="BE115"/>
  <c r="J61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F37"/>
  <c i="1" r="BD56"/>
  <c i="3" r="BH89"/>
  <c r="F36"/>
  <c i="1" r="BC56"/>
  <c i="3" r="BG89"/>
  <c r="F35"/>
  <c i="1" r="BB56"/>
  <c i="3" r="BF89"/>
  <c r="J34"/>
  <c i="1" r="AW56"/>
  <c i="3" r="F34"/>
  <c i="1" r="BA56"/>
  <c i="3" r="T89"/>
  <c r="T88"/>
  <c r="T87"/>
  <c r="R89"/>
  <c r="R88"/>
  <c r="R87"/>
  <c r="P89"/>
  <c r="P88"/>
  <c r="P87"/>
  <c i="1" r="AU56"/>
  <c i="3" r="BK89"/>
  <c r="BK88"/>
  <c r="J88"/>
  <c r="BK87"/>
  <c r="J87"/>
  <c r="J59"/>
  <c r="J30"/>
  <c i="1" r="AG56"/>
  <c i="3" r="J89"/>
  <c r="BE89"/>
  <c r="J33"/>
  <c i="1" r="AV56"/>
  <c i="3" r="F33"/>
  <c i="1" r="AZ56"/>
  <c i="3" r="J60"/>
  <c r="J84"/>
  <c r="J83"/>
  <c r="F83"/>
  <c r="F81"/>
  <c r="E79"/>
  <c r="J55"/>
  <c r="J54"/>
  <c r="F54"/>
  <c r="F52"/>
  <c r="E50"/>
  <c r="J39"/>
  <c r="J18"/>
  <c r="E18"/>
  <c r="F84"/>
  <c r="F55"/>
  <c r="J17"/>
  <c r="J12"/>
  <c r="J81"/>
  <c r="J52"/>
  <c r="E7"/>
  <c r="E77"/>
  <c r="E48"/>
  <c i="2" r="J37"/>
  <c r="J36"/>
  <c i="1" r="AY55"/>
  <c i="2" r="J35"/>
  <c i="1" r="AX55"/>
  <c i="2" r="BI256"/>
  <c r="BH256"/>
  <c r="BG256"/>
  <c r="BF256"/>
  <c r="T256"/>
  <c r="R256"/>
  <c r="P256"/>
  <c r="BK256"/>
  <c r="J256"/>
  <c r="BE256"/>
  <c r="BI255"/>
  <c r="BH255"/>
  <c r="BG255"/>
  <c r="BF255"/>
  <c r="T255"/>
  <c r="T254"/>
  <c r="R255"/>
  <c r="R254"/>
  <c r="P255"/>
  <c r="P254"/>
  <c r="BK255"/>
  <c r="BK254"/>
  <c r="J254"/>
  <c r="J255"/>
  <c r="BE255"/>
  <c r="J69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49"/>
  <c r="BH249"/>
  <c r="BG249"/>
  <c r="BF249"/>
  <c r="T249"/>
  <c r="T248"/>
  <c r="R249"/>
  <c r="R248"/>
  <c r="P249"/>
  <c r="P248"/>
  <c r="BK249"/>
  <c r="BK248"/>
  <c r="J248"/>
  <c r="J249"/>
  <c r="BE249"/>
  <c r="J6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T231"/>
  <c r="R232"/>
  <c r="R231"/>
  <c r="P232"/>
  <c r="P231"/>
  <c r="BK232"/>
  <c r="BK231"/>
  <c r="J231"/>
  <c r="J232"/>
  <c r="BE232"/>
  <c r="J67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T220"/>
  <c r="R221"/>
  <c r="R220"/>
  <c r="P221"/>
  <c r="P220"/>
  <c r="BK221"/>
  <c r="BK220"/>
  <c r="J220"/>
  <c r="J221"/>
  <c r="BE221"/>
  <c r="J66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T202"/>
  <c r="R203"/>
  <c r="R202"/>
  <c r="P203"/>
  <c r="P202"/>
  <c r="BK203"/>
  <c r="BK202"/>
  <c r="J202"/>
  <c r="J203"/>
  <c r="BE203"/>
  <c r="J65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T166"/>
  <c r="R167"/>
  <c r="R166"/>
  <c r="P167"/>
  <c r="P166"/>
  <c r="BK167"/>
  <c r="BK166"/>
  <c r="J166"/>
  <c r="J167"/>
  <c r="BE167"/>
  <c r="J64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T155"/>
  <c r="R156"/>
  <c r="R155"/>
  <c r="P156"/>
  <c r="P155"/>
  <c r="BK156"/>
  <c r="BK155"/>
  <c r="J155"/>
  <c r="J156"/>
  <c r="BE156"/>
  <c r="J63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T144"/>
  <c r="R145"/>
  <c r="R144"/>
  <c r="P145"/>
  <c r="P144"/>
  <c r="BK145"/>
  <c r="BK144"/>
  <c r="J144"/>
  <c r="J145"/>
  <c r="BE145"/>
  <c r="J62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T129"/>
  <c r="R130"/>
  <c r="R129"/>
  <c r="P130"/>
  <c r="P129"/>
  <c r="BK130"/>
  <c r="BK129"/>
  <c r="J129"/>
  <c r="J130"/>
  <c r="BE130"/>
  <c r="J61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F37"/>
  <c i="1" r="BD55"/>
  <c i="2" r="BH91"/>
  <c r="F36"/>
  <c i="1" r="BC55"/>
  <c i="2" r="BG91"/>
  <c r="F35"/>
  <c i="1" r="BB55"/>
  <c i="2" r="BF91"/>
  <c r="J34"/>
  <c i="1" r="AW55"/>
  <c i="2" r="F34"/>
  <c i="1" r="BA55"/>
  <c i="2" r="T91"/>
  <c r="T90"/>
  <c r="T89"/>
  <c r="R91"/>
  <c r="R90"/>
  <c r="R89"/>
  <c r="P91"/>
  <c r="P90"/>
  <c r="P89"/>
  <c i="1" r="AU55"/>
  <c i="2" r="BK91"/>
  <c r="BK90"/>
  <c r="J90"/>
  <c r="BK89"/>
  <c r="J89"/>
  <c r="J59"/>
  <c r="J30"/>
  <c i="1" r="AG55"/>
  <c i="2" r="J91"/>
  <c r="BE91"/>
  <c r="J33"/>
  <c i="1" r="AV55"/>
  <c i="2" r="F33"/>
  <c i="1" r="AZ55"/>
  <c i="2" r="J60"/>
  <c r="J86"/>
  <c r="J85"/>
  <c r="F85"/>
  <c r="F83"/>
  <c r="E81"/>
  <c r="J55"/>
  <c r="J54"/>
  <c r="F54"/>
  <c r="F52"/>
  <c r="E50"/>
  <c r="J39"/>
  <c r="J18"/>
  <c r="E18"/>
  <c r="F86"/>
  <c r="F55"/>
  <c r="J17"/>
  <c r="J12"/>
  <c r="J83"/>
  <c r="J52"/>
  <c r="E7"/>
  <c r="E79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63"/>
  <c r="AN63"/>
  <c r="AT62"/>
  <c r="AN62"/>
  <c r="AT61"/>
  <c r="AN61"/>
  <c r="AT60"/>
  <c r="AN60"/>
  <c r="AT59"/>
  <c r="AN59"/>
  <c r="AT58"/>
  <c r="AN58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<sst xmlns="http://schemas.openxmlformats.org/spreadsheetml/2006/main">
  <si>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</si>
  <si>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</si>
  <si>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</si>
  <si>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</si>
  <si>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</si>
  <si>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{86eceae2-532f-45fe-9f9c-f9a1202982bd}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</si>
  <si>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</si>
  <si>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</si>
  <si>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</si>
  <si>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</si>
  <si>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</si>
  <si>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</si>
  <si>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</si>
  <si>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</si>
  <si>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2019-84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</si>
  <si>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</si>
  <si>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</si>
  <si>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informačního zařízení v žst. Zdice, Hořovice, Praha Uhříněves, Říčany, Strančice a Benešov u Prahy.</t>
  </si>
  <si>
    <t>KSO:</t>
  </si>
  <si>
    <t/>
  </si>
  <si>
    <t>CC-CZ:</t>
  </si>
  <si>
    <t>Místo:</t>
  </si>
  <si>
    <t>obvod SSZT Pz</t>
  </si>
  <si>
    <t>Datum:</t>
  </si>
  <si>
    <t>14. 6. 2019</t>
  </si>
  <si>
    <t>Zadavatel:</t>
  </si>
  <si>
    <t>IČ:</t>
  </si>
  <si>
    <t>Ing. František Voslář</t>
  </si>
  <si>
    <t>DIČ:</t>
  </si>
  <si>
    <t>Uchazeč:</t>
  </si>
  <si>
    <t>Vyplň údaj</t>
  </si>
  <si>
    <t>Projektant:</t>
  </si>
  <si>
    <t>Ing. Živko Macuroski</t>
  </si>
  <si>
    <t>True</t>
  </si>
  <si>
    <t>Zpracovatel:</t>
  </si>
  <si>
    <t>Zdeněk Hron</t>
  </si>
  <si>
    <t>Poznámka:</t>
  </si>
  <si>
    <t>Soupis prací je sestaven s využitím Cenové soustavy ÚOŽI 2019. Veškeré další informace vymezující popis a podmínky použití těchto položek z Cenové soustavy, které nejsou uvedeny přímo v soupisu prací, jsou neomezeně dálkově k dispozici na https://www.sfdi.cz/pravidla-metodiky-a-ceniky/cenove-databaze/.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</si>
  <si>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</si>
  <si>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</si>
  <si>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</si>
  <si>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</si>
  <si>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</si>
  <si>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</si>
  <si>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</si>
  <si>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</si>
  <si>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</si>
  <si>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</si>
  <si>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</si>
  <si>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</si>
  <si>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</si>
  <si>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</si>
  <si>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</si>
  <si>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</si>
  <si>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</si>
  <si>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</si>
  <si>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</si>
  <si>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</si>
  <si>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</si>
  <si>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</si>
  <si>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</si>
  <si>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</si>
  <si>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</si>
  <si>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</si>
  <si>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</si>
  <si>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</si>
  <si>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</si>
  <si>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</si>
  <si>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</si>
  <si>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</si>
  <si>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</si>
  <si>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</si>
  <si>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</si>
  <si>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</si>
  <si>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</si>
  <si>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</si>
  <si>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</si>
  <si>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</si>
  <si>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náhrada stávajícího kamerového systému Benešov u Prahy - Benešov u Prahy</t>
  </si>
  <si>
    <t>PRO</t>
  </si>
  <si>
    <t>{fa9c74f4-1eff-4c57-96ae-8a07e522519b}</t>
  </si>
  <si>
    <t>2</t>
  </si>
  <si>
    <t>doplnění stávajícího kamerového systému Benešov u Prahy - Čerčany</t>
  </si>
  <si>
    <t>{8e7db666-e949-47b9-b454-f604319e59be}</t>
  </si>
  <si>
    <t>3</t>
  </si>
  <si>
    <t>doplnění stávajícího kamerového systému Benešov u Prahy - Čerčany (Vrané)</t>
  </si>
  <si>
    <t>{4f9aa4f6-dc6e-40dc-8810-8e928bb07198}</t>
  </si>
  <si>
    <t>4</t>
  </si>
  <si>
    <t xml:space="preserve">doplnění stávajícího kamerového systému Benešov u Prahy - Olbramovice </t>
  </si>
  <si>
    <t>{1830efc7-c516-4fba-9fb0-fa03edb095ab}</t>
  </si>
  <si>
    <t>5</t>
  </si>
  <si>
    <t>náhrada stávajícího kamerového systému Praha Uhříněves</t>
  </si>
  <si>
    <t>{88a5d67e-ecb0-4e4f-878e-b25d49f93ca2}</t>
  </si>
  <si>
    <t>6</t>
  </si>
  <si>
    <t>náhrada stávajícího kamerového systému Říčany</t>
  </si>
  <si>
    <t>{7ed6d5c4-7130-49ff-bdf4-d7877c1f2a68}</t>
  </si>
  <si>
    <t>7</t>
  </si>
  <si>
    <t>náhrada stávajícího kamerového systému Strančice</t>
  </si>
  <si>
    <t>{b496f580-8cb0-4ef4-881a-0b73b5d213bb}</t>
  </si>
  <si>
    <t>8</t>
  </si>
  <si>
    <t>náhrada stávajícího kamerového systému Hořovice</t>
  </si>
  <si>
    <t>{59335394-945f-4a3f-ba35-7d4f2e3de4fd}</t>
  </si>
  <si>
    <t>9</t>
  </si>
  <si>
    <t>náhrada stávajícího kamerového systému Zdice</t>
  </si>
  <si>
    <t>{74b98c4c-4c1e-4ab4-8771-6e72ec843644}</t>
  </si>
  <si>
    <t>KRYCÍ LIST SOUPISU PRACÍ</t>
  </si>
  <si>
    <t>Objekt:</t>
  </si>
  <si>
    <t>1 - náhrada stávajícího kamerového systému Benešov u Prahy - Benešov u Prahy</t>
  </si>
  <si>
    <t>Benešov u Prahy</t>
  </si>
  <si>
    <t>REKAPITULACE ČLENĚNÍ SOUPISU PRACÍ</t>
  </si>
  <si>
    <t>Kód dílu - Popis</t>
  </si>
  <si>
    <t>Cena celkem [CZK]</t>
  </si>
  <si>
    <t>-1</t>
  </si>
  <si>
    <t>D1 - Technologie RACK:</t>
  </si>
  <si>
    <t>D2 - Technologie otočná kamera:</t>
  </si>
  <si>
    <t>D3 - Technologie kamera:</t>
  </si>
  <si>
    <t>D4 - Rozvody: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</si>
  <si>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</si>
  <si>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</si>
  <si>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</si>
  <si>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</si>
  <si>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</si>
  <si>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</si>
  <si>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</si>
  <si>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</si>
  <si>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</si>
  <si>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</si>
  <si>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</si>
  <si>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</si>
  <si>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</si>
  <si>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</si>
  <si>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</si>
  <si>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</si>
  <si>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Technologie RACK:</t>
  </si>
  <si>
    <t>ROZPOCET</t>
  </si>
  <si>
    <t>M</t>
  </si>
  <si>
    <t>759673389R</t>
  </si>
  <si>
    <t>Síťový videorekordér s 32 kanály pro IP kamery s maximálním rozlišením 12MPx, kvalitní záznam o rychlosti až 160Mb/s. Možnost připojení 4x HDD SATA (+ eSATA rozhraní) o velikosti až 8TB, 3x USB - 2x 2.0. a 1x 3.0. Podpora video komprese H.265+/H.265/H.264+/H.264/MPEG4. Výstup konektory VGA a HDMI, připojení Ethernet (LAN), Alarm vstup a výstup (16/4). Napájení 12VDC.</t>
  </si>
  <si>
    <t>ks</t>
  </si>
  <si>
    <t>759673002R</t>
  </si>
  <si>
    <t>8TB pevný disk, rozhraní SATA II/III</t>
  </si>
  <si>
    <t>759673088R</t>
  </si>
  <si>
    <t>24-port PoE+Smart Switch, 24x GLAN vč. 4x GSFP, 215W PoE</t>
  </si>
  <si>
    <t>759673390R</t>
  </si>
  <si>
    <t>Cloud Router Switch s L3 funkcemi s montáží do 19" racku. 16x SFP+ porty s rychlostí 10Gbps se zpětnou kompatibilitou i pro 1Gbps moduly s gigabitovým ethernetovým portem pro management a jedním sériovým portem.</t>
  </si>
  <si>
    <t>759673005R</t>
  </si>
  <si>
    <t>pasivní oddělovač videosignálu</t>
  </si>
  <si>
    <t>10</t>
  </si>
  <si>
    <t>7491209920</t>
  </si>
  <si>
    <t>Elektroinstalační materiál Kabelové žlaby plechové, pozinkované MARS EKO 40/20 5100</t>
  </si>
  <si>
    <t>m</t>
  </si>
  <si>
    <t>Sborník UOŽI 01 2019</t>
  </si>
  <si>
    <t>1741982151</t>
  </si>
  <si>
    <t>13</t>
  </si>
  <si>
    <t>7492501760</t>
  </si>
  <si>
    <t xml:space="preserve">Kabely, vodiče, šňůry Cu - nn Kabel silový 2 a 3-žílový Cu, plastová izolace CYKY 3J1,5  (3Cx 1,5)</t>
  </si>
  <si>
    <t>-2034862893</t>
  </si>
  <si>
    <t>14</t>
  </si>
  <si>
    <t>7590540584</t>
  </si>
  <si>
    <t xml:space="preserve">Slaboproudé rozvody, kabely pro přívod a vnitřní instalaci UTP/FTP kategorie 6,  250MHz  1 Gbps FTP Stíněný, PVC vnitřní</t>
  </si>
  <si>
    <t>1910549408</t>
  </si>
  <si>
    <t>7590560539</t>
  </si>
  <si>
    <t>Optické kabely Spojky a příslušenství pro optické sítě Ostatní Pigtail SC/PC, 9um SM, 1m</t>
  </si>
  <si>
    <t>kus</t>
  </si>
  <si>
    <t>1743740228</t>
  </si>
  <si>
    <t>7494010378</t>
  </si>
  <si>
    <t xml:space="preserve">Přístroje pro spínání a ovládání Svornice a pomocný materiál Svornice Svorka RSA  4 A (RSA4) řadová bílá</t>
  </si>
  <si>
    <t>1233623679</t>
  </si>
  <si>
    <t>7494010458</t>
  </si>
  <si>
    <t xml:space="preserve">Přístroje pro spínání a ovládání Svornice a pomocný materiál Svornice Svorka RSP  4 řadová pojistková</t>
  </si>
  <si>
    <t>177510771</t>
  </si>
  <si>
    <t>11</t>
  </si>
  <si>
    <t>7491204140</t>
  </si>
  <si>
    <t>Elektroinstalační materiál Zásuvky instalační Dvojzásuvka TANGO 5512A-2359 D</t>
  </si>
  <si>
    <t>858076909</t>
  </si>
  <si>
    <t>12</t>
  </si>
  <si>
    <t>7590560569</t>
  </si>
  <si>
    <t>Optické kabely Spojky a příslušenství pro optické sítě Ostatní Optický patchcord do 5 m</t>
  </si>
  <si>
    <t>-1055527256</t>
  </si>
  <si>
    <t>759673006R</t>
  </si>
  <si>
    <t>pasivní rozbočovač videosignálu</t>
  </si>
  <si>
    <t>759673007R</t>
  </si>
  <si>
    <t>CONVERTER VGA/S-VIDEO</t>
  </si>
  <si>
    <t>759673008R</t>
  </si>
  <si>
    <t>Integrace do grafické nadstavby - externí dodavatel</t>
  </si>
  <si>
    <t>x</t>
  </si>
  <si>
    <t>16</t>
  </si>
  <si>
    <t>759673010R</t>
  </si>
  <si>
    <t>LCD monitor Full HD 1920×1080, IPS, LED, 5ms, 60Hz, 250cd/m2, 1000:1, HDMI, DisplayPort, D-SUB(VGA), VESA, Repro 2W, černý</t>
  </si>
  <si>
    <t>20</t>
  </si>
  <si>
    <t>759673011R</t>
  </si>
  <si>
    <t xml:space="preserve">Nástěnný držák na televizi  vzdálenost od zdi 7-43cm</t>
  </si>
  <si>
    <t>22</t>
  </si>
  <si>
    <t>759673012R</t>
  </si>
  <si>
    <t>Počítač - RAM 8GB DDR4, grafická karta 2GB, HDD 1TB 7200 otáček, DVD, DisplayPort, USB 3.1 Gen 1, USB klávesnice a myš, Windows 10 Pro 64bit (1QN60ES)</t>
  </si>
  <si>
    <t>24</t>
  </si>
  <si>
    <t>759673013R</t>
  </si>
  <si>
    <t>HDMI 2.1 propojovací 2m</t>
  </si>
  <si>
    <t>26</t>
  </si>
  <si>
    <t>759673014R</t>
  </si>
  <si>
    <t>Bluetooth Desktop Keyboard CZ/SK</t>
  </si>
  <si>
    <t>28</t>
  </si>
  <si>
    <t>759673015R</t>
  </si>
  <si>
    <t>UPS 1000VA RM 2U 230V</t>
  </si>
  <si>
    <t>30</t>
  </si>
  <si>
    <t>759673016R</t>
  </si>
  <si>
    <t>RACK vana pro uložení technologie</t>
  </si>
  <si>
    <t>32</t>
  </si>
  <si>
    <t>759673017</t>
  </si>
  <si>
    <t>Optický transceiver WDM GM, SM, SC 1310um</t>
  </si>
  <si>
    <t>34</t>
  </si>
  <si>
    <t>759673018R</t>
  </si>
  <si>
    <t>Optický transceiver singlemode 10G SFP+ CWDM modul s vlnovou délkou 1470nm a dvěma LC konektory pro spojení až na vzdálenost 10km.</t>
  </si>
  <si>
    <t>36</t>
  </si>
  <si>
    <t>759673019R</t>
  </si>
  <si>
    <t>Optický patch cord k propojení pasivního optického prvku s aktivním optickým prvkem.</t>
  </si>
  <si>
    <t>38</t>
  </si>
  <si>
    <t>759673020R</t>
  </si>
  <si>
    <t>optická vana, 1U, 19", hl. 300mm, bez čela, černá</t>
  </si>
  <si>
    <t>40</t>
  </si>
  <si>
    <t>759673021R</t>
  </si>
  <si>
    <t>čelo optické vany, 24 pozic SC, 1U, černé</t>
  </si>
  <si>
    <t>42</t>
  </si>
  <si>
    <t>759673022R</t>
  </si>
  <si>
    <t>průchodka a matice, PG9, 4 - 8mm, IP68, šedá, šedá</t>
  </si>
  <si>
    <t>44</t>
  </si>
  <si>
    <t>759673023R</t>
  </si>
  <si>
    <t>záslepka a matice, PG16</t>
  </si>
  <si>
    <t>46</t>
  </si>
  <si>
    <t>759673391R</t>
  </si>
  <si>
    <t>OR-SC-ZASL plastová záslepka SC otvorů optické vany, 9.9/13.3mm, černá</t>
  </si>
  <si>
    <t>48</t>
  </si>
  <si>
    <t>759673392R</t>
  </si>
  <si>
    <t>malá kazeta na sváry, 155x92x8mm, držáky pro 12 smršťovacích ochran, víčko, černá</t>
  </si>
  <si>
    <t>50</t>
  </si>
  <si>
    <t>759673026R</t>
  </si>
  <si>
    <t>teplem smrštitelná ochrana optického sváru, 2,5x60mm</t>
  </si>
  <si>
    <t>52</t>
  </si>
  <si>
    <t>759673028R</t>
  </si>
  <si>
    <t>optická spojka SC, simplex, SM, modrá</t>
  </si>
  <si>
    <t>56</t>
  </si>
  <si>
    <t>759673029R</t>
  </si>
  <si>
    <t>optický propojovací kabel SC/PC-SC/PC duplex SM 9/125um 1m</t>
  </si>
  <si>
    <t>58</t>
  </si>
  <si>
    <t>759673031R</t>
  </si>
  <si>
    <t>Svěrka koncová RSA L-35 bílá</t>
  </si>
  <si>
    <t>62</t>
  </si>
  <si>
    <t>759673033R</t>
  </si>
  <si>
    <t>Pojistka skleněná trubičková 5x20mm F 4A/250V 520.623</t>
  </si>
  <si>
    <t>66</t>
  </si>
  <si>
    <t>759673034R</t>
  </si>
  <si>
    <t>Lišta DIN PR-TS 35/F5A 2m</t>
  </si>
  <si>
    <t>68</t>
  </si>
  <si>
    <t>D2</t>
  </si>
  <si>
    <t>Technologie otočná kamera:</t>
  </si>
  <si>
    <t>759673393R</t>
  </si>
  <si>
    <t>8 Mpx R4, IP PTZ antivandal kamera s laserovým IR přísvitem (4K), 2/3’’ Progressive Scan CMOS, komprese H.265+/H.265/H.264, rozlišení: 25fps(4096×2160, 3840×2160, 3072×1728, 2560×1440, 1920×1080, 1280×720), citlivost: barva: 0.005 lux (F1.5, AGC ZAP.) Č/B: 0.005 lux (F1.5, AGC ZAP.), optický zoom: 36x, objektiv: 7.5 mm - 270 mm, úhel zobrazení: 56.1° - 2.0°, D-WDR, ICR, BLC, HLC, 3D-DNR, EIS, integrovaná funkce AutoTrack, rozšířená Smart detekce, 300 presetů, 8 patrol (32 presetů), Dosah IR 500m, Audio 1/1, Poplachový I/O 7/2, Slot na Micro SD/SDHC/SDXC 128GB, napájení 24V AC/60W, Hi-PoE, provozní teploty: -40°C – 65°C</t>
  </si>
  <si>
    <t>72</t>
  </si>
  <si>
    <t>759673394R</t>
  </si>
  <si>
    <t>Držák s boxem pro napájecí zdroj s adaptérem na sloup</t>
  </si>
  <si>
    <t>74</t>
  </si>
  <si>
    <t>759673395R</t>
  </si>
  <si>
    <t>10 portový switch, 8x POE (10/100Mb/s), PoE IEEE 802.3af, 2x 1Gb combo / SFP</t>
  </si>
  <si>
    <t>76</t>
  </si>
  <si>
    <t>759673396R</t>
  </si>
  <si>
    <t>Optický transceiver GM, SM, SC 1550um</t>
  </si>
  <si>
    <t>78</t>
  </si>
  <si>
    <t>759673398R</t>
  </si>
  <si>
    <t>Mini zásuvka pro optické konektory SC nebo Lcduplex. Montáž na standartní krabičky 80x80.</t>
  </si>
  <si>
    <t>82</t>
  </si>
  <si>
    <t>759673399R</t>
  </si>
  <si>
    <t>84</t>
  </si>
  <si>
    <t>759673400R</t>
  </si>
  <si>
    <t>pigtail SC/PC, 9um, SM, vlákno G657A1, délka 1m</t>
  </si>
  <si>
    <t>86</t>
  </si>
  <si>
    <t>759673401R</t>
  </si>
  <si>
    <t>88</t>
  </si>
  <si>
    <t>759673402R</t>
  </si>
  <si>
    <t>Pulzní, napájecí zdroj 100W, bez transformátoru, se svorkovnicí, 110-230V AC // 12V / 7A, 12-15V DC nastavitelné trimrem. Ochrana proti zkratu, přetížení, přepětí. Optická signalizace. Provozní podmínky: -10 °C – 40 °C (vnitřní prostředí), rozměry: 199 x 98 x 38 mm</t>
  </si>
  <si>
    <t>90</t>
  </si>
  <si>
    <t>759673403R</t>
  </si>
  <si>
    <t>Jednofázový transformátor se standardními plechy tvaru EI se svařeným jádrem je vyroben dle normy ČSN EN 61 558 s převodem napětí 230V, frekvencí 50/60 Hz, krytím IP00, svorkami IP20, třídou izolace B a maximální teplotou okolí 40 °C.</t>
  </si>
  <si>
    <t>92</t>
  </si>
  <si>
    <t>759673404R</t>
  </si>
  <si>
    <t>Venkovní, kovová, uzamykatelná krabice</t>
  </si>
  <si>
    <t>94</t>
  </si>
  <si>
    <t>759673405R</t>
  </si>
  <si>
    <t>Příslušenství kovové krabice</t>
  </si>
  <si>
    <t>X</t>
  </si>
  <si>
    <t>96</t>
  </si>
  <si>
    <t>759673406R</t>
  </si>
  <si>
    <t>Ochranné pospojení kovových částí</t>
  </si>
  <si>
    <t>98</t>
  </si>
  <si>
    <t>759673052R</t>
  </si>
  <si>
    <t>3 osy, rotační zoom; 7" dotyková obrazovka; Rozhraní: RS-485, USB 2.0 a LAN 1Gbit; Kompatibilita:Dekodérz a NVR a PTZ kamery; Rozměry:110 x 193 x 435 mm</t>
  </si>
  <si>
    <t>104</t>
  </si>
  <si>
    <t>D3</t>
  </si>
  <si>
    <t>Technologie kamera:</t>
  </si>
  <si>
    <t>759673407R</t>
  </si>
  <si>
    <t>IP bullet kamera, 8MP, 12mm, WDR 120dB, IR 50m, H.265(+), DF, VA, IP67</t>
  </si>
  <si>
    <t>108</t>
  </si>
  <si>
    <t>753673306R</t>
  </si>
  <si>
    <t>IP dome kamera, 8MP, 12mm, WDR 120dB, IR 30m, H.265(+), DF, VA, IP67</t>
  </si>
  <si>
    <t>110</t>
  </si>
  <si>
    <t>759673056R</t>
  </si>
  <si>
    <t>Kovový pozink držák kamery</t>
  </si>
  <si>
    <t>112</t>
  </si>
  <si>
    <t>759673408R</t>
  </si>
  <si>
    <t>Přenos LAN na 500m po RG59; 1x vysílač + 1x přijímač; Přenos IP dat včetně PoE napájení pro IP kameru; Nutný zdroj DC48V, není součástí balení</t>
  </si>
  <si>
    <t>114</t>
  </si>
  <si>
    <t>759673058R</t>
  </si>
  <si>
    <t>Napájecí spínaný zdroj 48V 7,5A 360W (aktivní chlazení)</t>
  </si>
  <si>
    <t>116</t>
  </si>
  <si>
    <t>545219206</t>
  </si>
  <si>
    <t>759673409R</t>
  </si>
  <si>
    <t>SKRIN IP66 /831025/</t>
  </si>
  <si>
    <t>120</t>
  </si>
  <si>
    <t>759673410R</t>
  </si>
  <si>
    <t>Napájecí konektor</t>
  </si>
  <si>
    <t>122</t>
  </si>
  <si>
    <t>759673411R</t>
  </si>
  <si>
    <t>RJ 45 konektor</t>
  </si>
  <si>
    <t>124</t>
  </si>
  <si>
    <t>759673412R</t>
  </si>
  <si>
    <t>RJ 45 krytka</t>
  </si>
  <si>
    <t>126</t>
  </si>
  <si>
    <t>D4</t>
  </si>
  <si>
    <t>Rozvody:</t>
  </si>
  <si>
    <t>759673311R</t>
  </si>
  <si>
    <t>optický kabel, UDE - gelový, 8x9um OS2, venkovní, PE, černý</t>
  </si>
  <si>
    <t>132</t>
  </si>
  <si>
    <t>759673415R</t>
  </si>
  <si>
    <t>KABEL CYKY-O 2x1,5</t>
  </si>
  <si>
    <t>138</t>
  </si>
  <si>
    <t>759673416R</t>
  </si>
  <si>
    <t>Jistič PL7B13/1</t>
  </si>
  <si>
    <t>146</t>
  </si>
  <si>
    <t>759673418R</t>
  </si>
  <si>
    <t>Víko V 40 S pozink 10.739.647</t>
  </si>
  <si>
    <t>150</t>
  </si>
  <si>
    <t>759673419R</t>
  </si>
  <si>
    <t>Úchyt VU víka</t>
  </si>
  <si>
    <t>152</t>
  </si>
  <si>
    <t>759673420R</t>
  </si>
  <si>
    <t>Spojka NS 40 S</t>
  </si>
  <si>
    <t>154</t>
  </si>
  <si>
    <t>759673421R</t>
  </si>
  <si>
    <t>trubka pevná pr. 20</t>
  </si>
  <si>
    <t>158</t>
  </si>
  <si>
    <t>759673422R</t>
  </si>
  <si>
    <t>příchtka trubky PKLS M20</t>
  </si>
  <si>
    <t>160</t>
  </si>
  <si>
    <t>759673423R</t>
  </si>
  <si>
    <t>elektroinstalační lišta</t>
  </si>
  <si>
    <t>162</t>
  </si>
  <si>
    <t>759673424R</t>
  </si>
  <si>
    <t>Binder pásky</t>
  </si>
  <si>
    <t>164</t>
  </si>
  <si>
    <t>K</t>
  </si>
  <si>
    <t>172</t>
  </si>
  <si>
    <t>174</t>
  </si>
  <si>
    <t>176</t>
  </si>
  <si>
    <t>759673427R</t>
  </si>
  <si>
    <t>178</t>
  </si>
  <si>
    <t>759673428R</t>
  </si>
  <si>
    <t>180</t>
  </si>
  <si>
    <t>759673429R</t>
  </si>
  <si>
    <t>182</t>
  </si>
  <si>
    <t>759673430R</t>
  </si>
  <si>
    <t>184</t>
  </si>
  <si>
    <t>759673093R</t>
  </si>
  <si>
    <t>186</t>
  </si>
  <si>
    <t>759673094R</t>
  </si>
  <si>
    <t>Konfigurace stávajících switchú, nastavení</t>
  </si>
  <si>
    <t>188</t>
  </si>
  <si>
    <t>759673095R</t>
  </si>
  <si>
    <t>190</t>
  </si>
  <si>
    <t>759673096R</t>
  </si>
  <si>
    <t>Nástěnný držák na televizi vzdálenost od zdi 7-43cm</t>
  </si>
  <si>
    <t>192</t>
  </si>
  <si>
    <t>759673097R</t>
  </si>
  <si>
    <t>194</t>
  </si>
  <si>
    <t>759673098R</t>
  </si>
  <si>
    <t>196</t>
  </si>
  <si>
    <t>759673099R</t>
  </si>
  <si>
    <t>Designer Bluetooth Desktop Keyboard CZ/SK</t>
  </si>
  <si>
    <t>198</t>
  </si>
  <si>
    <t>759673100R</t>
  </si>
  <si>
    <t>UPS 1000VA RM 2U 230V (SMT1000RMI2U)</t>
  </si>
  <si>
    <t>200</t>
  </si>
  <si>
    <t>759673101R</t>
  </si>
  <si>
    <t>202</t>
  </si>
  <si>
    <t>759673431R</t>
  </si>
  <si>
    <t>Optický transceiver GM, SM, SC 1310um</t>
  </si>
  <si>
    <t>204</t>
  </si>
  <si>
    <t>759673432R</t>
  </si>
  <si>
    <t>206</t>
  </si>
  <si>
    <t>759673433R</t>
  </si>
  <si>
    <t>208</t>
  </si>
  <si>
    <t>759673434R</t>
  </si>
  <si>
    <t>210</t>
  </si>
  <si>
    <t>759673435R</t>
  </si>
  <si>
    <t>212</t>
  </si>
  <si>
    <t>759673436R</t>
  </si>
  <si>
    <t>214</t>
  </si>
  <si>
    <t>759673437R</t>
  </si>
  <si>
    <t>216</t>
  </si>
  <si>
    <t>759673438R</t>
  </si>
  <si>
    <t>plastová záslepka SC otvorů optické vany, 9.9/13.3mm, černá</t>
  </si>
  <si>
    <t>218</t>
  </si>
  <si>
    <t>759673439R</t>
  </si>
  <si>
    <t>220</t>
  </si>
  <si>
    <t>759673440R</t>
  </si>
  <si>
    <t>222</t>
  </si>
  <si>
    <t>759673441R</t>
  </si>
  <si>
    <t>224</t>
  </si>
  <si>
    <t>759673442R</t>
  </si>
  <si>
    <t>226</t>
  </si>
  <si>
    <t>759673443R</t>
  </si>
  <si>
    <t>228</t>
  </si>
  <si>
    <t>759673444R</t>
  </si>
  <si>
    <t>Svorka RSA 4 A bílá</t>
  </si>
  <si>
    <t>230</t>
  </si>
  <si>
    <t>759673445R</t>
  </si>
  <si>
    <t>232</t>
  </si>
  <si>
    <t>759673446R</t>
  </si>
  <si>
    <t>Svorka RSP-4 pojistková</t>
  </si>
  <si>
    <t>234</t>
  </si>
  <si>
    <t>759673447R</t>
  </si>
  <si>
    <t>236</t>
  </si>
  <si>
    <t>759673119R</t>
  </si>
  <si>
    <t>238</t>
  </si>
  <si>
    <t>759673448R</t>
  </si>
  <si>
    <t>zásuvka komplet</t>
  </si>
  <si>
    <t>240</t>
  </si>
  <si>
    <t>759673449R</t>
  </si>
  <si>
    <t>242</t>
  </si>
  <si>
    <t>759673450R</t>
  </si>
  <si>
    <t>244</t>
  </si>
  <si>
    <t>759673451R</t>
  </si>
  <si>
    <t>246</t>
  </si>
  <si>
    <t>759673452R</t>
  </si>
  <si>
    <t>248</t>
  </si>
  <si>
    <t>759673453R</t>
  </si>
  <si>
    <t xml:space="preserve">optický patchcord </t>
  </si>
  <si>
    <t>250</t>
  </si>
  <si>
    <t>759673454R</t>
  </si>
  <si>
    <t>252</t>
  </si>
  <si>
    <t>254</t>
  </si>
  <si>
    <t>256</t>
  </si>
  <si>
    <t>258</t>
  </si>
  <si>
    <t>759673455R</t>
  </si>
  <si>
    <t>260</t>
  </si>
  <si>
    <t>759673456R</t>
  </si>
  <si>
    <t>262</t>
  </si>
  <si>
    <t>759673457R</t>
  </si>
  <si>
    <t>264</t>
  </si>
  <si>
    <t>759673458R</t>
  </si>
  <si>
    <t>266</t>
  </si>
  <si>
    <t>759673459R</t>
  </si>
  <si>
    <t>268</t>
  </si>
  <si>
    <t>759673135R</t>
  </si>
  <si>
    <t>Demontáž stávající technologie</t>
  </si>
  <si>
    <t>270</t>
  </si>
  <si>
    <t>759673136R</t>
  </si>
  <si>
    <t>Měření stávající metalické a optické kabeláže</t>
  </si>
  <si>
    <t>272</t>
  </si>
  <si>
    <t>759673137R</t>
  </si>
  <si>
    <t>274</t>
  </si>
  <si>
    <t>759673460R</t>
  </si>
  <si>
    <t>278</t>
  </si>
  <si>
    <t>759673316R</t>
  </si>
  <si>
    <t>280</t>
  </si>
  <si>
    <t>759673141R</t>
  </si>
  <si>
    <t>282</t>
  </si>
  <si>
    <t>759673461R</t>
  </si>
  <si>
    <t>284</t>
  </si>
  <si>
    <t>759673143R</t>
  </si>
  <si>
    <t>286</t>
  </si>
  <si>
    <t>288</t>
  </si>
  <si>
    <t>759673462R</t>
  </si>
  <si>
    <t>290</t>
  </si>
  <si>
    <t>759673463R</t>
  </si>
  <si>
    <t>292</t>
  </si>
  <si>
    <t>759673464R</t>
  </si>
  <si>
    <t>294</t>
  </si>
  <si>
    <t>759673465R</t>
  </si>
  <si>
    <t>296</t>
  </si>
  <si>
    <t>759673466R</t>
  </si>
  <si>
    <t>CYKY 3Cx1,5</t>
  </si>
  <si>
    <t>298</t>
  </si>
  <si>
    <t>759673467R</t>
  </si>
  <si>
    <t>FTP 4. Pár</t>
  </si>
  <si>
    <t>300</t>
  </si>
  <si>
    <t>759673321R</t>
  </si>
  <si>
    <t>302</t>
  </si>
  <si>
    <t>759673468R</t>
  </si>
  <si>
    <t>Otevření/zavření stávající úložné trasy</t>
  </si>
  <si>
    <t>304</t>
  </si>
  <si>
    <t>759673221R</t>
  </si>
  <si>
    <t>Demontáž stávající kabeláže</t>
  </si>
  <si>
    <t>306</t>
  </si>
  <si>
    <t>759673469R</t>
  </si>
  <si>
    <t>308</t>
  </si>
  <si>
    <t>759673470R</t>
  </si>
  <si>
    <t>316</t>
  </si>
  <si>
    <t>759673471R</t>
  </si>
  <si>
    <t>Žlab 40/20 5100, 10.077.248</t>
  </si>
  <si>
    <t>318</t>
  </si>
  <si>
    <t>759673472R</t>
  </si>
  <si>
    <t>320</t>
  </si>
  <si>
    <t>759673473R</t>
  </si>
  <si>
    <t>322</t>
  </si>
  <si>
    <t>759673474R</t>
  </si>
  <si>
    <t>324</t>
  </si>
  <si>
    <t>759673475R</t>
  </si>
  <si>
    <t>328</t>
  </si>
  <si>
    <t>759673476R</t>
  </si>
  <si>
    <t>330</t>
  </si>
  <si>
    <t>759673477R</t>
  </si>
  <si>
    <t>332</t>
  </si>
  <si>
    <t>759673478R</t>
  </si>
  <si>
    <t>334</t>
  </si>
  <si>
    <t>759673479R</t>
  </si>
  <si>
    <t>Průraz</t>
  </si>
  <si>
    <t>336</t>
  </si>
  <si>
    <t>OST</t>
  </si>
  <si>
    <t>Ostatní</t>
  </si>
  <si>
    <t>7592605020</t>
  </si>
  <si>
    <t>Konfigurace SW v PC</t>
  </si>
  <si>
    <t>hod</t>
  </si>
  <si>
    <t>1567146589</t>
  </si>
  <si>
    <t>VV</t>
  </si>
  <si>
    <t>2*3 'Přepočtené koeficientem množství</t>
  </si>
  <si>
    <t>7596735060</t>
  </si>
  <si>
    <t>Zprovoznění kamery vnitřní</t>
  </si>
  <si>
    <t>366905530</t>
  </si>
  <si>
    <t>7596735065</t>
  </si>
  <si>
    <t>Zprovoznění kamery venkovní</t>
  </si>
  <si>
    <t>-747075385</t>
  </si>
  <si>
    <t>7598095661</t>
  </si>
  <si>
    <t>Vyhotovení revizní správy kamerový systém - vykonání prohlídky a  zkoušky pro napájení elektrického zařízení včetně vyhotovení revizní zprávy podle vyhl. 100/1995 Sb. a norem ČSN</t>
  </si>
  <si>
    <t>1850232324</t>
  </si>
  <si>
    <t>VRN</t>
  </si>
  <si>
    <t>Vedlejší rozpočtové náklady</t>
  </si>
  <si>
    <t>023101011</t>
  </si>
  <si>
    <t>Projektové práce Projektové práce v rozsahu ZRN (vyjma dále jmenované práce) přes 1 do 3 mil. Kč</t>
  </si>
  <si>
    <t>%</t>
  </si>
  <si>
    <t>-1376007747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</si>
  <si>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</si>
  <si>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</si>
  <si>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-423050605</t>
  </si>
  <si>
    <t>PSC</t>
  </si>
  <si>
    <t>Poznámka k souboru cen:_x000d_
V sazbě jsou obsaženy náklady na zaměření a vyhotovení dokumentace skutečného provedení elektrických zařízení dle vyhlášky 146/2008 Sb. včetně zpracování dat v digitální podobě v otevřené formě a její předání objednateli</t>
  </si>
  <si>
    <t>2 - doplnění stávajícího kamerového systému Benešov u Prahy - Čerčany</t>
  </si>
  <si>
    <t>Čerčany</t>
  </si>
  <si>
    <t>D2 - Technologie kamera:</t>
  </si>
  <si>
    <t>D3 - Rozvody:</t>
  </si>
  <si>
    <t>759673017R</t>
  </si>
  <si>
    <t>18</t>
  </si>
  <si>
    <t>953714675</t>
  </si>
  <si>
    <t>2046687280</t>
  </si>
  <si>
    <t>730278104</t>
  </si>
  <si>
    <t>1002771655</t>
  </si>
  <si>
    <t>2102170005</t>
  </si>
  <si>
    <t>-1142341363</t>
  </si>
  <si>
    <t>1983129396</t>
  </si>
  <si>
    <t>759673057R</t>
  </si>
  <si>
    <t>54</t>
  </si>
  <si>
    <t>60</t>
  </si>
  <si>
    <t>759673070R</t>
  </si>
  <si>
    <t>Vodič H07V-K 16 žlutozelená (CYA 16)</t>
  </si>
  <si>
    <t>70</t>
  </si>
  <si>
    <t>759673071R</t>
  </si>
  <si>
    <t>Kabelové oko lisovací Cu lehčené 16 mm2/M8 16x 8 KU-L</t>
  </si>
  <si>
    <t>759673072R</t>
  </si>
  <si>
    <t>Šroub M5, matka, podložka</t>
  </si>
  <si>
    <t>80</t>
  </si>
  <si>
    <t>100</t>
  </si>
  <si>
    <t>102</t>
  </si>
  <si>
    <t>106</t>
  </si>
  <si>
    <t>118</t>
  </si>
  <si>
    <t>128</t>
  </si>
  <si>
    <t>130</t>
  </si>
  <si>
    <t>134</t>
  </si>
  <si>
    <t>136</t>
  </si>
  <si>
    <t>140</t>
  </si>
  <si>
    <t>142</t>
  </si>
  <si>
    <t>144</t>
  </si>
  <si>
    <t>148</t>
  </si>
  <si>
    <t>759673001R</t>
  </si>
  <si>
    <t>156</t>
  </si>
  <si>
    <t>166</t>
  </si>
  <si>
    <t>168</t>
  </si>
  <si>
    <t>170</t>
  </si>
  <si>
    <t>1117325816</t>
  </si>
  <si>
    <t>2*2 'Přepočtené koeficientem množství</t>
  </si>
  <si>
    <t>262144</t>
  </si>
  <si>
    <t>023101001</t>
  </si>
  <si>
    <t>Projektové práce Projektové práce v rozsahu ZRN (vyjma dále jmenované práce) do 1 mil. Kč</t>
  </si>
  <si>
    <t>3 - doplnění stávajícího kamerového systému Benešov u Prahy - Čerčany (Vrané)</t>
  </si>
  <si>
    <t>Vrané</t>
  </si>
  <si>
    <t>-1322857373</t>
  </si>
  <si>
    <t>2086672133</t>
  </si>
  <si>
    <t>-2070909940</t>
  </si>
  <si>
    <t>-2097707764</t>
  </si>
  <si>
    <t>937908651</t>
  </si>
  <si>
    <t>-1889877692</t>
  </si>
  <si>
    <t>110796114</t>
  </si>
  <si>
    <t>64</t>
  </si>
  <si>
    <t>-414354400</t>
  </si>
  <si>
    <t xml:space="preserve">4 - doplnění stávajícího kamerového systému Benešov u Prahy - Olbramovice </t>
  </si>
  <si>
    <t>Olbramovice</t>
  </si>
  <si>
    <t xml:space="preserve">24-port  PoE+Smart Switch, 24x GLAN vč. 4x GSFP, 215W PoE</t>
  </si>
  <si>
    <t>1472790721</t>
  </si>
  <si>
    <t>-1565408803</t>
  </si>
  <si>
    <t>1356862992</t>
  </si>
  <si>
    <t>2083544293</t>
  </si>
  <si>
    <t>1856648182</t>
  </si>
  <si>
    <t>-195720024</t>
  </si>
  <si>
    <t>-1855494566</t>
  </si>
  <si>
    <t>5 - náhrada stávajícího kamerového systému Praha Uhříněves</t>
  </si>
  <si>
    <t>Praha Uhříněves</t>
  </si>
  <si>
    <t>Síťový videorekordér s 16 kanály pro IP kamery s maximálním rozlišením 12MPx, kvalitní záznam o rychlosti až 160Mb/s. Možnost připojení 4x HDD SATA (+ eSATA rozhraní) o velikosti až 8TB, 3x USB - 2x 2.0. a 1x 3.0. Podpora video komprese H.265+/H.265/H.264+/H.264/MPEG4. Výstup konektory VGA a HDMI, připojení Ethernet (LAN), Alarm vstup a výstup (16/4). Napájení 12VDC.</t>
  </si>
  <si>
    <t>24-port Gigabit PoE+Smart Switch, 24x GLAN vč. 4x GSFP, 215W PoE</t>
  </si>
  <si>
    <t>-186185392</t>
  </si>
  <si>
    <t>285928626</t>
  </si>
  <si>
    <t>-789652368</t>
  </si>
  <si>
    <t>69353503</t>
  </si>
  <si>
    <t>885797383</t>
  </si>
  <si>
    <t>2011766118</t>
  </si>
  <si>
    <t>-181178775</t>
  </si>
  <si>
    <t>759673053R</t>
  </si>
  <si>
    <t>IP dome kamera, 8MP, 2.8mm, WDR 120dB, IR 30m, H.265, VA, IP67, IK10</t>
  </si>
  <si>
    <t>Integrace do garfické nadstavby - externí dodavatel</t>
  </si>
  <si>
    <t>759673064R</t>
  </si>
  <si>
    <t>756673053R</t>
  </si>
  <si>
    <t>759673065R</t>
  </si>
  <si>
    <t>276</t>
  </si>
  <si>
    <t>1768343475</t>
  </si>
  <si>
    <t>6 - náhrada stávajícího kamerového systému Říčany</t>
  </si>
  <si>
    <t>Říčany</t>
  </si>
  <si>
    <t>-407236637</t>
  </si>
  <si>
    <t>-1899477541</t>
  </si>
  <si>
    <t>1145853819</t>
  </si>
  <si>
    <t>1885125198</t>
  </si>
  <si>
    <t>1417408387</t>
  </si>
  <si>
    <t>-1171836518</t>
  </si>
  <si>
    <t>704486946</t>
  </si>
  <si>
    <t>Pol8</t>
  </si>
  <si>
    <t>Pol19</t>
  </si>
  <si>
    <t>2113165066</t>
  </si>
  <si>
    <t>7 - náhrada stávajícího kamerového systému Strančice</t>
  </si>
  <si>
    <t>Strančice</t>
  </si>
  <si>
    <t>882768694</t>
  </si>
  <si>
    <t>-1069683021</t>
  </si>
  <si>
    <t>-984094644</t>
  </si>
  <si>
    <t>-1048687597</t>
  </si>
  <si>
    <t>1975473462</t>
  </si>
  <si>
    <t>16010849</t>
  </si>
  <si>
    <t>-268401167</t>
  </si>
  <si>
    <t>-907786192</t>
  </si>
  <si>
    <t>8 - náhrada stávajícího kamerového systému Hořovice</t>
  </si>
  <si>
    <t>Hořovice</t>
  </si>
  <si>
    <t>-103182271</t>
  </si>
  <si>
    <t>-1988274263</t>
  </si>
  <si>
    <t>620716736</t>
  </si>
  <si>
    <t>-827512693</t>
  </si>
  <si>
    <t>1458464431</t>
  </si>
  <si>
    <t>1100480634</t>
  </si>
  <si>
    <t>-418869595</t>
  </si>
  <si>
    <t>759673078R</t>
  </si>
  <si>
    <t>KOPOS NSMP 5X10ZNCR ŠROUB+MATICE+2xPODL</t>
  </si>
  <si>
    <t>759673163R</t>
  </si>
  <si>
    <t>-809821316</t>
  </si>
  <si>
    <t>9 - náhrada stávajícího kamerového systému Zdice</t>
  </si>
  <si>
    <t>Zdice</t>
  </si>
  <si>
    <t>-1397615341</t>
  </si>
  <si>
    <t>-104319666</t>
  </si>
  <si>
    <t>1433295776</t>
  </si>
  <si>
    <t>-55345328</t>
  </si>
  <si>
    <t>2075815551</t>
  </si>
  <si>
    <t>1741772605</t>
  </si>
  <si>
    <t>-1110640281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</si>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</sst>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3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7" fillId="4" borderId="8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right" vertical="center"/>
    </xf>
    <xf numFmtId="0" fontId="17" fillId="4" borderId="9" xfId="0" applyFont="1" applyFill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4" fillId="0" borderId="15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  <protection locked="0"/>
    </xf>
    <xf numFmtId="0" fontId="17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166" fontId="26" fillId="0" borderId="13" xfId="0" applyNumberFormat="1" applyFont="1" applyBorder="1" applyAlignment="1" applyProtection="1"/>
    <xf numFmtId="166" fontId="26" fillId="0" borderId="14" xfId="0" applyNumberFormat="1" applyFont="1" applyBorder="1" applyAlignment="1" applyProtection="1"/>
    <xf numFmtId="4" fontId="15" fillId="0" borderId="0" xfId="0" applyNumberFormat="1" applyFont="1" applyAlignment="1">
      <alignment vertical="center"/>
    </xf>
    <xf numFmtId="0" fontId="6" fillId="0" borderId="4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6" fillId="0" borderId="4" xfId="0" applyFont="1" applyBorder="1" applyAlignment="1"/>
    <xf numFmtId="0" fontId="6" fillId="0" borderId="15" xfId="0" applyFont="1" applyBorder="1" applyAlignment="1" applyProtection="1"/>
    <xf numFmtId="0" fontId="6" fillId="0" borderId="0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6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27" fillId="0" borderId="23" xfId="0" applyFont="1" applyBorder="1" applyAlignment="1" applyProtection="1">
      <alignment horizontal="center" vertical="center"/>
    </xf>
    <xf numFmtId="49" fontId="27" fillId="0" borderId="23" xfId="0" applyNumberFormat="1" applyFont="1" applyBorder="1" applyAlignment="1" applyProtection="1">
      <alignment horizontal="left" vertical="center" wrapText="1"/>
    </xf>
    <xf numFmtId="0" fontId="27" fillId="0" borderId="23" xfId="0" applyFont="1" applyBorder="1" applyAlignment="1" applyProtection="1">
      <alignment horizontal="left" vertical="center" wrapText="1"/>
    </xf>
    <xf numFmtId="0" fontId="27" fillId="0" borderId="23" xfId="0" applyFont="1" applyBorder="1" applyAlignment="1" applyProtection="1">
      <alignment horizontal="center" vertical="center" wrapText="1"/>
    </xf>
    <xf numFmtId="167" fontId="27" fillId="0" borderId="23" xfId="0" applyNumberFormat="1" applyFont="1" applyBorder="1" applyAlignment="1" applyProtection="1">
      <alignment vertical="center"/>
    </xf>
    <xf numFmtId="4" fontId="27" fillId="2" borderId="23" xfId="0" applyNumberFormat="1" applyFont="1" applyFill="1" applyBorder="1" applyAlignment="1" applyProtection="1">
      <alignment vertical="center"/>
      <protection locked="0"/>
    </xf>
    <xf numFmtId="4" fontId="27" fillId="0" borderId="23" xfId="0" applyNumberFormat="1" applyFont="1" applyBorder="1" applyAlignment="1" applyProtection="1">
      <alignment vertical="center"/>
    </xf>
    <xf numFmtId="0" fontId="27" fillId="0" borderId="4" xfId="0" applyFont="1" applyBorder="1" applyAlignment="1">
      <alignment vertical="center"/>
    </xf>
    <xf numFmtId="0" fontId="27" fillId="2" borderId="15" xfId="0" applyFont="1" applyFill="1" applyBorder="1" applyAlignment="1" applyProtection="1">
      <alignment horizontal="left" vertical="center"/>
      <protection locked="0"/>
    </xf>
    <xf numFmtId="0" fontId="27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4" xfId="0" applyFont="1" applyBorder="1" applyAlignment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6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167" fontId="0" fillId="2" borderId="23" xfId="0" applyNumberFormat="1" applyFont="1" applyFill="1" applyBorder="1" applyAlignment="1" applyProtection="1">
      <alignment vertical="center"/>
      <protection locked="0"/>
    </xf>
    <xf numFmtId="0" fontId="29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2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center" vertical="center"/>
    </xf>
    <xf numFmtId="166" fontId="1" fillId="0" borderId="21" xfId="0" applyNumberFormat="1" applyFont="1" applyBorder="1" applyAlignment="1" applyProtection="1">
      <alignment vertical="center"/>
    </xf>
    <xf numFmtId="166" fontId="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2" fillId="0" borderId="29" xfId="0" applyFont="1" applyBorder="1" applyAlignment="1">
      <alignment horizontal="left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3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4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5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27" xfId="0" applyFont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/>
    </xf>
    <xf numFmtId="0" fontId="33" fillId="0" borderId="30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vertical="center" wrapText="1"/>
    </xf>
    <xf numFmtId="0" fontId="33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3" fillId="0" borderId="30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5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5" fillId="0" borderId="29" xfId="0" applyFont="1" applyBorder="1" applyAlignment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7.14" customWidth="1"/>
    <col min="2" max="2" width="1.43" customWidth="1"/>
    <col min="3" max="3" width="3.57" customWidth="1"/>
    <col min="4" max="4" width="2.29" customWidth="1"/>
    <col min="5" max="5" width="2.29" customWidth="1"/>
    <col min="6" max="6" width="2.29" customWidth="1"/>
    <col min="7" max="7" width="2.29" customWidth="1"/>
    <col min="8" max="8" width="2.29" customWidth="1"/>
    <col min="9" max="9" width="2.29" customWidth="1"/>
    <col min="10" max="10" width="2.29" customWidth="1"/>
    <col min="11" max="11" width="2.29" customWidth="1"/>
    <col min="12" max="12" width="2.29" customWidth="1"/>
    <col min="13" max="13" width="2.29" customWidth="1"/>
    <col min="14" max="14" width="2.29" customWidth="1"/>
    <col min="15" max="15" width="2.29" customWidth="1"/>
    <col min="16" max="16" width="2.29" customWidth="1"/>
    <col min="17" max="17" width="2.29" customWidth="1"/>
    <col min="18" max="18" width="2.29" customWidth="1"/>
    <col min="19" max="19" width="2.29" customWidth="1"/>
    <col min="20" max="20" width="2.29" customWidth="1"/>
    <col min="21" max="21" width="2.29" customWidth="1"/>
    <col min="22" max="22" width="2.29" customWidth="1"/>
    <col min="23" max="23" width="2.29" customWidth="1"/>
    <col min="24" max="24" width="2.29" customWidth="1"/>
    <col min="25" max="25" width="2.29" customWidth="1"/>
    <col min="26" max="26" width="2.29" customWidth="1"/>
    <col min="27" max="27" width="2.29" customWidth="1"/>
    <col min="28" max="28" width="2.29" customWidth="1"/>
    <col min="29" max="29" width="2.29" customWidth="1"/>
    <col min="30" max="30" width="2.29" customWidth="1"/>
    <col min="31" max="31" width="2.29" customWidth="1"/>
    <col min="32" max="32" width="2.29" customWidth="1"/>
    <col min="33" max="33" width="2.29" customWidth="1"/>
    <col min="34" max="34" width="2.86" customWidth="1"/>
    <col min="35" max="35" width="27.14" customWidth="1"/>
    <col min="36" max="36" width="2.14" customWidth="1"/>
    <col min="37" max="37" width="2.14" customWidth="1"/>
    <col min="38" max="38" width="7.14" customWidth="1"/>
    <col min="39" max="39" width="2.86" customWidth="1"/>
    <col min="40" max="40" width="11.43" customWidth="1"/>
    <col min="41" max="41" width="6.43" customWidth="1"/>
    <col min="42" max="42" width="3.57" customWidth="1"/>
    <col min="43" max="43" width="13.43" customWidth="1"/>
    <col min="44" max="44" width="11.71" customWidth="1"/>
    <col min="45" max="45" width="22.14" hidden="1" customWidth="1"/>
    <col min="46" max="46" width="22.14" hidden="1" customWidth="1"/>
    <col min="47" max="47" width="22.14" hidden="1" customWidth="1"/>
    <col min="48" max="48" width="18.57" hidden="1" customWidth="1"/>
    <col min="49" max="49" width="18.57" hidden="1" customWidth="1"/>
    <col min="50" max="50" width="21.43" hidden="1" customWidth="1"/>
    <col min="51" max="51" width="21.43" hidden="1" customWidth="1"/>
    <col min="52" max="52" width="18.57" hidden="1" customWidth="1"/>
    <col min="53" max="53" width="16.43" hidden="1" customWidth="1"/>
    <col min="54" max="54" width="21.43" hidden="1" customWidth="1"/>
    <col min="55" max="55" width="18.57" hidden="1" customWidth="1"/>
    <col min="56" max="56" width="16.43" hidden="1" customWidth="1"/>
    <col min="57" max="57" width="57" customWidth="1"/>
    <col min="71" max="71" width="9.14" hidden="1"/>
    <col min="72" max="72" width="9.14" hidden="1"/>
    <col min="73" max="73" width="9.14" hidden="1"/>
    <col min="74" max="74" width="9.14" hidden="1"/>
    <col min="75" max="75" width="9.14" hidden="1"/>
    <col min="76" max="76" width="9.14" hidden="1"/>
    <col min="77" max="77" width="9.14" hidden="1"/>
    <col min="78" max="78" width="9.14" hidden="1"/>
    <col min="79" max="79" width="9.14" hidden="1"/>
    <col min="80" max="80" width="9.14" hidden="1"/>
    <col min="81" max="81" width="9.14" hidden="1"/>
    <col min="82" max="82" width="9.14" hidden="1"/>
    <col min="83" max="83" width="9.14" hidden="1"/>
    <col min="84" max="84" width="9.14" hidden="1"/>
    <col min="85" max="85" width="9.14" hidden="1"/>
    <col min="86" max="86" width="9.14" hidden="1"/>
    <col min="87" max="87" width="9.14" hidden="1"/>
    <col min="88" max="88" width="9.14" hidden="1"/>
    <col min="89" max="89" width="9.14" hidden="1"/>
    <col min="90" max="90" width="9.14" hidden="1"/>
    <col min="91" max="91" width="9.14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ht="36.96" customHeight="1">
      <c r="AR2"/>
      <c r="BS2" s="13" t="s">
        <v>6</v>
      </c>
      <c r="BT2" s="13" t="s">
        <v>7</v>
      </c>
    </row>
    <row r="3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19</v>
      </c>
      <c r="AO7" s="18"/>
      <c r="AP7" s="18"/>
      <c r="AQ7" s="18"/>
      <c r="AR7" s="16"/>
      <c r="BE7" s="27"/>
      <c r="BS7" s="13" t="s">
        <v>6</v>
      </c>
    </row>
    <row r="8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E8" s="27"/>
      <c r="BS8" s="13" t="s">
        <v>6</v>
      </c>
    </row>
    <row r="9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19</v>
      </c>
      <c r="AO10" s="18"/>
      <c r="AP10" s="18"/>
      <c r="AQ10" s="18"/>
      <c r="AR10" s="16"/>
      <c r="BE10" s="27"/>
      <c r="BS10" s="13" t="s">
        <v>6</v>
      </c>
    </row>
    <row r="1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19</v>
      </c>
      <c r="AO11" s="18"/>
      <c r="AP11" s="18"/>
      <c r="AQ11" s="18"/>
      <c r="AR11" s="16"/>
      <c r="BE11" s="27"/>
      <c r="BS11" s="13" t="s">
        <v>6</v>
      </c>
    </row>
    <row r="12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ht="12" customHeight="1">
      <c r="B13" s="17"/>
      <c r="C13" s="18"/>
      <c r="D13" s="28" t="s">
        <v>29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30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30</v>
      </c>
      <c r="AO14" s="18"/>
      <c r="AP14" s="18"/>
      <c r="AQ14" s="18"/>
      <c r="AR14" s="16"/>
      <c r="BE14" s="27"/>
      <c r="BS14" s="13" t="s">
        <v>6</v>
      </c>
    </row>
    <row r="15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ht="12" customHeight="1">
      <c r="B16" s="17"/>
      <c r="C16" s="18"/>
      <c r="D16" s="28" t="s">
        <v>31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19</v>
      </c>
      <c r="AO16" s="18"/>
      <c r="AP16" s="18"/>
      <c r="AQ16" s="18"/>
      <c r="AR16" s="16"/>
      <c r="BE16" s="27"/>
      <c r="BS16" s="13" t="s">
        <v>4</v>
      </c>
    </row>
    <row r="17" ht="18.48" customHeight="1">
      <c r="B17" s="17"/>
      <c r="C17" s="18"/>
      <c r="D17" s="18"/>
      <c r="E17" s="23" t="s">
        <v>32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19</v>
      </c>
      <c r="AO17" s="18"/>
      <c r="AP17" s="18"/>
      <c r="AQ17" s="18"/>
      <c r="AR17" s="16"/>
      <c r="BE17" s="27"/>
      <c r="BS17" s="13" t="s">
        <v>33</v>
      </c>
    </row>
    <row r="18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ht="12" customHeight="1">
      <c r="B19" s="17"/>
      <c r="C19" s="18"/>
      <c r="D19" s="28" t="s">
        <v>34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19</v>
      </c>
      <c r="AO19" s="18"/>
      <c r="AP19" s="18"/>
      <c r="AQ19" s="18"/>
      <c r="AR19" s="16"/>
      <c r="BE19" s="27"/>
      <c r="BS19" s="13" t="s">
        <v>6</v>
      </c>
    </row>
    <row r="20" ht="18.48" customHeight="1">
      <c r="B20" s="17"/>
      <c r="C20" s="18"/>
      <c r="D20" s="18"/>
      <c r="E20" s="23" t="s">
        <v>35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19</v>
      </c>
      <c r="AO20" s="18"/>
      <c r="AP20" s="18"/>
      <c r="AQ20" s="18"/>
      <c r="AR20" s="16"/>
      <c r="BE20" s="27"/>
      <c r="BS20" s="13" t="s">
        <v>4</v>
      </c>
    </row>
    <row r="2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ht="12" customHeight="1">
      <c r="B22" s="17"/>
      <c r="C22" s="18"/>
      <c r="D22" s="28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ht="30.6" customHeight="1">
      <c r="B23" s="17"/>
      <c r="C23" s="18"/>
      <c r="D23" s="18"/>
      <c r="E23" s="32" t="s">
        <v>37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1" customFormat="1" ht="25.92" customHeight="1">
      <c r="B26" s="34"/>
      <c r="C26" s="35"/>
      <c r="D26" s="36" t="s">
        <v>38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0</v>
      </c>
      <c r="AL26" s="37"/>
      <c r="AM26" s="37"/>
      <c r="AN26" s="37"/>
      <c r="AO26" s="37"/>
      <c r="AP26" s="35"/>
      <c r="AQ26" s="35"/>
      <c r="AR26" s="39"/>
      <c r="BE26" s="27"/>
    </row>
    <row r="27" s="1" customFormat="1" ht="6.96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27"/>
    </row>
    <row r="28" s="1" customForma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39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40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41</v>
      </c>
      <c r="AL28" s="40"/>
      <c r="AM28" s="40"/>
      <c r="AN28" s="40"/>
      <c r="AO28" s="40"/>
      <c r="AP28" s="35"/>
      <c r="AQ28" s="35"/>
      <c r="AR28" s="39"/>
      <c r="BE28" s="27"/>
    </row>
    <row r="29" s="2" customFormat="1" ht="14.4" customHeight="1">
      <c r="B29" s="41"/>
      <c r="C29" s="42"/>
      <c r="D29" s="28" t="s">
        <v>42</v>
      </c>
      <c r="E29" s="42"/>
      <c r="F29" s="28" t="s">
        <v>43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0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0</v>
      </c>
      <c r="AL29" s="42"/>
      <c r="AM29" s="42"/>
      <c r="AN29" s="42"/>
      <c r="AO29" s="42"/>
      <c r="AP29" s="42"/>
      <c r="AQ29" s="42"/>
      <c r="AR29" s="45"/>
      <c r="BE29" s="27"/>
    </row>
    <row r="30" s="2" customFormat="1" ht="14.4" customHeight="1">
      <c r="B30" s="41"/>
      <c r="C30" s="42"/>
      <c r="D30" s="42"/>
      <c r="E30" s="42"/>
      <c r="F30" s="28" t="s">
        <v>44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27"/>
    </row>
    <row r="31" hidden="1" s="2" customFormat="1" ht="14.4" customHeight="1">
      <c r="B31" s="41"/>
      <c r="C31" s="42"/>
      <c r="D31" s="42"/>
      <c r="E31" s="42"/>
      <c r="F31" s="28" t="s">
        <v>45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27"/>
    </row>
    <row r="32" hidden="1" s="2" customFormat="1" ht="14.4" customHeight="1">
      <c r="B32" s="41"/>
      <c r="C32" s="42"/>
      <c r="D32" s="42"/>
      <c r="E32" s="42"/>
      <c r="F32" s="28" t="s">
        <v>46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27"/>
    </row>
    <row r="33" hidden="1" s="2" customFormat="1" ht="14.4" customHeight="1">
      <c r="B33" s="41"/>
      <c r="C33" s="42"/>
      <c r="D33" s="42"/>
      <c r="E33" s="42"/>
      <c r="F33" s="28" t="s">
        <v>47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</row>
    <row r="34" s="1" customFormat="1" ht="6.96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</row>
    <row r="35" s="1" customFormat="1" ht="25.92" customHeight="1">
      <c r="B35" s="34"/>
      <c r="C35" s="46"/>
      <c r="D35" s="47" t="s">
        <v>48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49</v>
      </c>
      <c r="U35" s="48"/>
      <c r="V35" s="48"/>
      <c r="W35" s="48"/>
      <c r="X35" s="50" t="s">
        <v>50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9"/>
    </row>
    <row r="36" s="1" customFormat="1" ht="6.96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</row>
    <row r="37" s="1" customFormat="1" ht="6.96" customHeight="1"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</row>
    <row r="41" s="1" customFormat="1" ht="6.96" customHeight="1"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</row>
    <row r="42" s="1" customFormat="1" ht="24.96" customHeight="1">
      <c r="B42" s="34"/>
      <c r="C42" s="19" t="s">
        <v>51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</row>
    <row r="43" s="1" customFormat="1" ht="6.96" customHeight="1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</row>
    <row r="44" s="1" customFormat="1" ht="12" customHeight="1">
      <c r="B44" s="34"/>
      <c r="C44" s="28" t="s">
        <v>13</v>
      </c>
      <c r="D44" s="35"/>
      <c r="E44" s="35"/>
      <c r="F44" s="35"/>
      <c r="G44" s="35"/>
      <c r="H44" s="35"/>
      <c r="I44" s="35"/>
      <c r="J44" s="35"/>
      <c r="K44" s="35"/>
      <c r="L44" s="35" t="str">
        <f>K5</f>
        <v>2019-84</v>
      </c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9"/>
    </row>
    <row r="45" s="3" customFormat="1" ht="36.96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60" t="str">
        <f>K6</f>
        <v>Oprava informačního zařízení v žst. Zdice, Hořovice, Praha Uhříněves, Říčany, Strančice a Benešov u Prahy.</v>
      </c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61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</row>
    <row r="47" s="1" customFormat="1" ht="12" customHeight="1"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62" t="str">
        <f>IF(K8="","",K8)</f>
        <v>obvod SSZT Pz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63" t="str">
        <f>IF(AN8= "","",AN8)</f>
        <v>14. 6. 2019</v>
      </c>
      <c r="AN47" s="63"/>
      <c r="AO47" s="35"/>
      <c r="AP47" s="35"/>
      <c r="AQ47" s="35"/>
      <c r="AR47" s="39"/>
    </row>
    <row r="48" s="1" customFormat="1" ht="6.96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</row>
    <row r="49" s="1" customFormat="1" ht="12.6" customHeight="1"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35" t="str">
        <f>IF(E11= "","",E11)</f>
        <v>Ing. František Voslář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64" t="str">
        <f>IF(E17="","",E17)</f>
        <v>Ing. Živko Macuroski</v>
      </c>
      <c r="AN49" s="35"/>
      <c r="AO49" s="35"/>
      <c r="AP49" s="35"/>
      <c r="AQ49" s="35"/>
      <c r="AR49" s="39"/>
      <c r="AS49" s="65" t="s">
        <v>52</v>
      </c>
      <c r="AT49" s="66"/>
      <c r="AU49" s="67"/>
      <c r="AV49" s="67"/>
      <c r="AW49" s="67"/>
      <c r="AX49" s="67"/>
      <c r="AY49" s="67"/>
      <c r="AZ49" s="67"/>
      <c r="BA49" s="67"/>
      <c r="BB49" s="67"/>
      <c r="BC49" s="67"/>
      <c r="BD49" s="68"/>
    </row>
    <row r="50" s="1" customFormat="1" ht="12.6" customHeight="1"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35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64" t="str">
        <f>IF(E20="","",E20)</f>
        <v>Zdeněk Hron</v>
      </c>
      <c r="AN50" s="35"/>
      <c r="AO50" s="35"/>
      <c r="AP50" s="35"/>
      <c r="AQ50" s="35"/>
      <c r="AR50" s="39"/>
      <c r="AS50" s="69"/>
      <c r="AT50" s="70"/>
      <c r="AU50" s="71"/>
      <c r="AV50" s="71"/>
      <c r="AW50" s="71"/>
      <c r="AX50" s="71"/>
      <c r="AY50" s="71"/>
      <c r="AZ50" s="71"/>
      <c r="BA50" s="71"/>
      <c r="BB50" s="71"/>
      <c r="BC50" s="71"/>
      <c r="BD50" s="72"/>
    </row>
    <row r="51" s="1" customFormat="1" ht="10.8" customHeight="1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3"/>
      <c r="AT51" s="74"/>
      <c r="AU51" s="75"/>
      <c r="AV51" s="75"/>
      <c r="AW51" s="75"/>
      <c r="AX51" s="75"/>
      <c r="AY51" s="75"/>
      <c r="AZ51" s="75"/>
      <c r="BA51" s="75"/>
      <c r="BB51" s="75"/>
      <c r="BC51" s="75"/>
      <c r="BD51" s="76"/>
    </row>
    <row r="52" s="1" customFormat="1" ht="29.28" customHeight="1">
      <c r="B52" s="34"/>
      <c r="C52" s="77" t="s">
        <v>53</v>
      </c>
      <c r="D52" s="78"/>
      <c r="E52" s="78"/>
      <c r="F52" s="78"/>
      <c r="G52" s="78"/>
      <c r="H52" s="79"/>
      <c r="I52" s="80" t="s">
        <v>54</v>
      </c>
      <c r="J52" s="78"/>
      <c r="K52" s="78"/>
      <c r="L52" s="78"/>
      <c r="M52" s="78"/>
      <c r="N52" s="78"/>
      <c r="O52" s="78"/>
      <c r="P52" s="78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8"/>
      <c r="AF52" s="78"/>
      <c r="AG52" s="81" t="s">
        <v>55</v>
      </c>
      <c r="AH52" s="78"/>
      <c r="AI52" s="78"/>
      <c r="AJ52" s="78"/>
      <c r="AK52" s="78"/>
      <c r="AL52" s="78"/>
      <c r="AM52" s="78"/>
      <c r="AN52" s="80" t="s">
        <v>56</v>
      </c>
      <c r="AO52" s="78"/>
      <c r="AP52" s="78"/>
      <c r="AQ52" s="82" t="s">
        <v>57</v>
      </c>
      <c r="AR52" s="39"/>
      <c r="AS52" s="83" t="s">
        <v>58</v>
      </c>
      <c r="AT52" s="84" t="s">
        <v>59</v>
      </c>
      <c r="AU52" s="84" t="s">
        <v>60</v>
      </c>
      <c r="AV52" s="84" t="s">
        <v>61</v>
      </c>
      <c r="AW52" s="84" t="s">
        <v>62</v>
      </c>
      <c r="AX52" s="84" t="s">
        <v>63</v>
      </c>
      <c r="AY52" s="84" t="s">
        <v>64</v>
      </c>
      <c r="AZ52" s="84" t="s">
        <v>65</v>
      </c>
      <c r="BA52" s="84" t="s">
        <v>66</v>
      </c>
      <c r="BB52" s="84" t="s">
        <v>67</v>
      </c>
      <c r="BC52" s="84" t="s">
        <v>68</v>
      </c>
      <c r="BD52" s="85" t="s">
        <v>69</v>
      </c>
    </row>
    <row r="53" s="1" customFormat="1" ht="10.8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6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8"/>
    </row>
    <row r="54" s="4" customFormat="1" ht="32.4" customHeight="1">
      <c r="B54" s="89"/>
      <c r="C54" s="90" t="s">
        <v>70</v>
      </c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2">
        <f>ROUND(SUM(AG55:AG63),2)</f>
        <v>0</v>
      </c>
      <c r="AH54" s="92"/>
      <c r="AI54" s="92"/>
      <c r="AJ54" s="92"/>
      <c r="AK54" s="92"/>
      <c r="AL54" s="92"/>
      <c r="AM54" s="92"/>
      <c r="AN54" s="93">
        <f>SUM(AG54,AT54)</f>
        <v>0</v>
      </c>
      <c r="AO54" s="93"/>
      <c r="AP54" s="93"/>
      <c r="AQ54" s="94" t="s">
        <v>19</v>
      </c>
      <c r="AR54" s="95"/>
      <c r="AS54" s="96">
        <f>ROUND(SUM(AS55:AS63),2)</f>
        <v>0</v>
      </c>
      <c r="AT54" s="97">
        <f>ROUND(SUM(AV54:AW54),2)</f>
        <v>0</v>
      </c>
      <c r="AU54" s="98">
        <f>ROUND(SUM(AU55:AU63),5)</f>
        <v>0</v>
      </c>
      <c r="AV54" s="97">
        <f>ROUND(AZ54*L29,2)</f>
        <v>0</v>
      </c>
      <c r="AW54" s="97">
        <f>ROUND(BA54*L30,2)</f>
        <v>0</v>
      </c>
      <c r="AX54" s="97">
        <f>ROUND(BB54*L29,2)</f>
        <v>0</v>
      </c>
      <c r="AY54" s="97">
        <f>ROUND(BC54*L30,2)</f>
        <v>0</v>
      </c>
      <c r="AZ54" s="97">
        <f>ROUND(SUM(AZ55:AZ63),2)</f>
        <v>0</v>
      </c>
      <c r="BA54" s="97">
        <f>ROUND(SUM(BA55:BA63),2)</f>
        <v>0</v>
      </c>
      <c r="BB54" s="97">
        <f>ROUND(SUM(BB55:BB63),2)</f>
        <v>0</v>
      </c>
      <c r="BC54" s="97">
        <f>ROUND(SUM(BC55:BC63),2)</f>
        <v>0</v>
      </c>
      <c r="BD54" s="99">
        <f>ROUND(SUM(BD55:BD63),2)</f>
        <v>0</v>
      </c>
      <c r="BS54" s="100" t="s">
        <v>71</v>
      </c>
      <c r="BT54" s="100" t="s">
        <v>72</v>
      </c>
      <c r="BU54" s="101" t="s">
        <v>73</v>
      </c>
      <c r="BV54" s="100" t="s">
        <v>74</v>
      </c>
      <c r="BW54" s="100" t="s">
        <v>5</v>
      </c>
      <c r="BX54" s="100" t="s">
        <v>75</v>
      </c>
      <c r="CL54" s="100" t="s">
        <v>19</v>
      </c>
    </row>
    <row r="55" s="5" customFormat="1" ht="39.6" customHeight="1">
      <c r="A55" s="102" t="s">
        <v>76</v>
      </c>
      <c r="B55" s="103"/>
      <c r="C55" s="104"/>
      <c r="D55" s="105" t="s">
        <v>77</v>
      </c>
      <c r="E55" s="105"/>
      <c r="F55" s="105"/>
      <c r="G55" s="105"/>
      <c r="H55" s="105"/>
      <c r="I55" s="106"/>
      <c r="J55" s="105" t="s">
        <v>78</v>
      </c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7">
        <f>'1 - náhrada stávajícího k...'!J30</f>
        <v>0</v>
      </c>
      <c r="AH55" s="106"/>
      <c r="AI55" s="106"/>
      <c r="AJ55" s="106"/>
      <c r="AK55" s="106"/>
      <c r="AL55" s="106"/>
      <c r="AM55" s="106"/>
      <c r="AN55" s="107">
        <f>SUM(AG55,AT55)</f>
        <v>0</v>
      </c>
      <c r="AO55" s="106"/>
      <c r="AP55" s="106"/>
      <c r="AQ55" s="108" t="s">
        <v>79</v>
      </c>
      <c r="AR55" s="109"/>
      <c r="AS55" s="110">
        <v>0</v>
      </c>
      <c r="AT55" s="111">
        <f>ROUND(SUM(AV55:AW55),2)</f>
        <v>0</v>
      </c>
      <c r="AU55" s="112">
        <f>'1 - náhrada stávajícího k...'!P89</f>
        <v>0</v>
      </c>
      <c r="AV55" s="111">
        <f>'1 - náhrada stávajícího k...'!J33</f>
        <v>0</v>
      </c>
      <c r="AW55" s="111">
        <f>'1 - náhrada stávajícího k...'!J34</f>
        <v>0</v>
      </c>
      <c r="AX55" s="111">
        <f>'1 - náhrada stávajícího k...'!J35</f>
        <v>0</v>
      </c>
      <c r="AY55" s="111">
        <f>'1 - náhrada stávajícího k...'!J36</f>
        <v>0</v>
      </c>
      <c r="AZ55" s="111">
        <f>'1 - náhrada stávajícího k...'!F33</f>
        <v>0</v>
      </c>
      <c r="BA55" s="111">
        <f>'1 - náhrada stávajícího k...'!F34</f>
        <v>0</v>
      </c>
      <c r="BB55" s="111">
        <f>'1 - náhrada stávajícího k...'!F35</f>
        <v>0</v>
      </c>
      <c r="BC55" s="111">
        <f>'1 - náhrada stávajícího k...'!F36</f>
        <v>0</v>
      </c>
      <c r="BD55" s="113">
        <f>'1 - náhrada stávajícího k...'!F37</f>
        <v>0</v>
      </c>
      <c r="BT55" s="114" t="s">
        <v>77</v>
      </c>
      <c r="BV55" s="114" t="s">
        <v>74</v>
      </c>
      <c r="BW55" s="114" t="s">
        <v>80</v>
      </c>
      <c r="BX55" s="114" t="s">
        <v>5</v>
      </c>
      <c r="CL55" s="114" t="s">
        <v>19</v>
      </c>
      <c r="CM55" s="114" t="s">
        <v>81</v>
      </c>
    </row>
    <row r="56" s="5" customFormat="1" ht="39.6" customHeight="1">
      <c r="A56" s="102" t="s">
        <v>76</v>
      </c>
      <c r="B56" s="103"/>
      <c r="C56" s="104"/>
      <c r="D56" s="105" t="s">
        <v>81</v>
      </c>
      <c r="E56" s="105"/>
      <c r="F56" s="105"/>
      <c r="G56" s="105"/>
      <c r="H56" s="105"/>
      <c r="I56" s="106"/>
      <c r="J56" s="105" t="s">
        <v>82</v>
      </c>
      <c r="K56" s="105"/>
      <c r="L56" s="105"/>
      <c r="M56" s="105"/>
      <c r="N56" s="105"/>
      <c r="O56" s="105"/>
      <c r="P56" s="105"/>
      <c r="Q56" s="105"/>
      <c r="R56" s="105"/>
      <c r="S56" s="105"/>
      <c r="T56" s="105"/>
      <c r="U56" s="105"/>
      <c r="V56" s="105"/>
      <c r="W56" s="105"/>
      <c r="X56" s="105"/>
      <c r="Y56" s="105"/>
      <c r="Z56" s="105"/>
      <c r="AA56" s="105"/>
      <c r="AB56" s="105"/>
      <c r="AC56" s="105"/>
      <c r="AD56" s="105"/>
      <c r="AE56" s="105"/>
      <c r="AF56" s="105"/>
      <c r="AG56" s="107">
        <f>'2 - doplnění stávajícího ...'!J30</f>
        <v>0</v>
      </c>
      <c r="AH56" s="106"/>
      <c r="AI56" s="106"/>
      <c r="AJ56" s="106"/>
      <c r="AK56" s="106"/>
      <c r="AL56" s="106"/>
      <c r="AM56" s="106"/>
      <c r="AN56" s="107">
        <f>SUM(AG56,AT56)</f>
        <v>0</v>
      </c>
      <c r="AO56" s="106"/>
      <c r="AP56" s="106"/>
      <c r="AQ56" s="108" t="s">
        <v>79</v>
      </c>
      <c r="AR56" s="109"/>
      <c r="AS56" s="110">
        <v>0</v>
      </c>
      <c r="AT56" s="111">
        <f>ROUND(SUM(AV56:AW56),2)</f>
        <v>0</v>
      </c>
      <c r="AU56" s="112">
        <f>'2 - doplnění stávajícího ...'!P87</f>
        <v>0</v>
      </c>
      <c r="AV56" s="111">
        <f>'2 - doplnění stávajícího ...'!J33</f>
        <v>0</v>
      </c>
      <c r="AW56" s="111">
        <f>'2 - doplnění stávajícího ...'!J34</f>
        <v>0</v>
      </c>
      <c r="AX56" s="111">
        <f>'2 - doplnění stávajícího ...'!J35</f>
        <v>0</v>
      </c>
      <c r="AY56" s="111">
        <f>'2 - doplnění stávajícího ...'!J36</f>
        <v>0</v>
      </c>
      <c r="AZ56" s="111">
        <f>'2 - doplnění stávajícího ...'!F33</f>
        <v>0</v>
      </c>
      <c r="BA56" s="111">
        <f>'2 - doplnění stávajícího ...'!F34</f>
        <v>0</v>
      </c>
      <c r="BB56" s="111">
        <f>'2 - doplnění stávajícího ...'!F35</f>
        <v>0</v>
      </c>
      <c r="BC56" s="111">
        <f>'2 - doplnění stávajícího ...'!F36</f>
        <v>0</v>
      </c>
      <c r="BD56" s="113">
        <f>'2 - doplnění stávajícího ...'!F37</f>
        <v>0</v>
      </c>
      <c r="BT56" s="114" t="s">
        <v>77</v>
      </c>
      <c r="BV56" s="114" t="s">
        <v>74</v>
      </c>
      <c r="BW56" s="114" t="s">
        <v>83</v>
      </c>
      <c r="BX56" s="114" t="s">
        <v>5</v>
      </c>
      <c r="CL56" s="114" t="s">
        <v>19</v>
      </c>
      <c r="CM56" s="114" t="s">
        <v>81</v>
      </c>
    </row>
    <row r="57" s="5" customFormat="1" ht="39.6" customHeight="1">
      <c r="A57" s="102" t="s">
        <v>76</v>
      </c>
      <c r="B57" s="103"/>
      <c r="C57" s="104"/>
      <c r="D57" s="105" t="s">
        <v>84</v>
      </c>
      <c r="E57" s="105"/>
      <c r="F57" s="105"/>
      <c r="G57" s="105"/>
      <c r="H57" s="105"/>
      <c r="I57" s="106"/>
      <c r="J57" s="105" t="s">
        <v>85</v>
      </c>
      <c r="K57" s="105"/>
      <c r="L57" s="105"/>
      <c r="M57" s="105"/>
      <c r="N57" s="105"/>
      <c r="O57" s="105"/>
      <c r="P57" s="105"/>
      <c r="Q57" s="105"/>
      <c r="R57" s="105"/>
      <c r="S57" s="105"/>
      <c r="T57" s="105"/>
      <c r="U57" s="105"/>
      <c r="V57" s="105"/>
      <c r="W57" s="105"/>
      <c r="X57" s="105"/>
      <c r="Y57" s="105"/>
      <c r="Z57" s="105"/>
      <c r="AA57" s="105"/>
      <c r="AB57" s="105"/>
      <c r="AC57" s="105"/>
      <c r="AD57" s="105"/>
      <c r="AE57" s="105"/>
      <c r="AF57" s="105"/>
      <c r="AG57" s="107">
        <f>'3 - doplnění stávajícího ...'!J30</f>
        <v>0</v>
      </c>
      <c r="AH57" s="106"/>
      <c r="AI57" s="106"/>
      <c r="AJ57" s="106"/>
      <c r="AK57" s="106"/>
      <c r="AL57" s="106"/>
      <c r="AM57" s="106"/>
      <c r="AN57" s="107">
        <f>SUM(AG57,AT57)</f>
        <v>0</v>
      </c>
      <c r="AO57" s="106"/>
      <c r="AP57" s="106"/>
      <c r="AQ57" s="108" t="s">
        <v>79</v>
      </c>
      <c r="AR57" s="109"/>
      <c r="AS57" s="110">
        <v>0</v>
      </c>
      <c r="AT57" s="111">
        <f>ROUND(SUM(AV57:AW57),2)</f>
        <v>0</v>
      </c>
      <c r="AU57" s="112">
        <f>'3 - doplnění stávajícího ...'!P87</f>
        <v>0</v>
      </c>
      <c r="AV57" s="111">
        <f>'3 - doplnění stávajícího ...'!J33</f>
        <v>0</v>
      </c>
      <c r="AW57" s="111">
        <f>'3 - doplnění stávajícího ...'!J34</f>
        <v>0</v>
      </c>
      <c r="AX57" s="111">
        <f>'3 - doplnění stávajícího ...'!J35</f>
        <v>0</v>
      </c>
      <c r="AY57" s="111">
        <f>'3 - doplnění stávajícího ...'!J36</f>
        <v>0</v>
      </c>
      <c r="AZ57" s="111">
        <f>'3 - doplnění stávajícího ...'!F33</f>
        <v>0</v>
      </c>
      <c r="BA57" s="111">
        <f>'3 - doplnění stávajícího ...'!F34</f>
        <v>0</v>
      </c>
      <c r="BB57" s="111">
        <f>'3 - doplnění stávajícího ...'!F35</f>
        <v>0</v>
      </c>
      <c r="BC57" s="111">
        <f>'3 - doplnění stávajícího ...'!F36</f>
        <v>0</v>
      </c>
      <c r="BD57" s="113">
        <f>'3 - doplnění stávajícího ...'!F37</f>
        <v>0</v>
      </c>
      <c r="BT57" s="114" t="s">
        <v>77</v>
      </c>
      <c r="BV57" s="114" t="s">
        <v>74</v>
      </c>
      <c r="BW57" s="114" t="s">
        <v>86</v>
      </c>
      <c r="BX57" s="114" t="s">
        <v>5</v>
      </c>
      <c r="CL57" s="114" t="s">
        <v>19</v>
      </c>
      <c r="CM57" s="114" t="s">
        <v>81</v>
      </c>
    </row>
    <row r="58" s="5" customFormat="1" ht="39.6" customHeight="1">
      <c r="A58" s="102" t="s">
        <v>76</v>
      </c>
      <c r="B58" s="103"/>
      <c r="C58" s="104"/>
      <c r="D58" s="105" t="s">
        <v>87</v>
      </c>
      <c r="E58" s="105"/>
      <c r="F58" s="105"/>
      <c r="G58" s="105"/>
      <c r="H58" s="105"/>
      <c r="I58" s="106"/>
      <c r="J58" s="105" t="s">
        <v>88</v>
      </c>
      <c r="K58" s="105"/>
      <c r="L58" s="105"/>
      <c r="M58" s="105"/>
      <c r="N58" s="105"/>
      <c r="O58" s="105"/>
      <c r="P58" s="105"/>
      <c r="Q58" s="105"/>
      <c r="R58" s="105"/>
      <c r="S58" s="105"/>
      <c r="T58" s="105"/>
      <c r="U58" s="105"/>
      <c r="V58" s="105"/>
      <c r="W58" s="105"/>
      <c r="X58" s="105"/>
      <c r="Y58" s="105"/>
      <c r="Z58" s="105"/>
      <c r="AA58" s="105"/>
      <c r="AB58" s="105"/>
      <c r="AC58" s="105"/>
      <c r="AD58" s="105"/>
      <c r="AE58" s="105"/>
      <c r="AF58" s="105"/>
      <c r="AG58" s="107">
        <f>'4 - doplnění stávajícího ...'!J30</f>
        <v>0</v>
      </c>
      <c r="AH58" s="106"/>
      <c r="AI58" s="106"/>
      <c r="AJ58" s="106"/>
      <c r="AK58" s="106"/>
      <c r="AL58" s="106"/>
      <c r="AM58" s="106"/>
      <c r="AN58" s="107">
        <f>SUM(AG58,AT58)</f>
        <v>0</v>
      </c>
      <c r="AO58" s="106"/>
      <c r="AP58" s="106"/>
      <c r="AQ58" s="108" t="s">
        <v>79</v>
      </c>
      <c r="AR58" s="109"/>
      <c r="AS58" s="110">
        <v>0</v>
      </c>
      <c r="AT58" s="111">
        <f>ROUND(SUM(AV58:AW58),2)</f>
        <v>0</v>
      </c>
      <c r="AU58" s="112">
        <f>'4 - doplnění stávajícího ...'!P87</f>
        <v>0</v>
      </c>
      <c r="AV58" s="111">
        <f>'4 - doplnění stávajícího ...'!J33</f>
        <v>0</v>
      </c>
      <c r="AW58" s="111">
        <f>'4 - doplnění stávajícího ...'!J34</f>
        <v>0</v>
      </c>
      <c r="AX58" s="111">
        <f>'4 - doplnění stávajícího ...'!J35</f>
        <v>0</v>
      </c>
      <c r="AY58" s="111">
        <f>'4 - doplnění stávajícího ...'!J36</f>
        <v>0</v>
      </c>
      <c r="AZ58" s="111">
        <f>'4 - doplnění stávajícího ...'!F33</f>
        <v>0</v>
      </c>
      <c r="BA58" s="111">
        <f>'4 - doplnění stávajícího ...'!F34</f>
        <v>0</v>
      </c>
      <c r="BB58" s="111">
        <f>'4 - doplnění stávajícího ...'!F35</f>
        <v>0</v>
      </c>
      <c r="BC58" s="111">
        <f>'4 - doplnění stávajícího ...'!F36</f>
        <v>0</v>
      </c>
      <c r="BD58" s="113">
        <f>'4 - doplnění stávajícího ...'!F37</f>
        <v>0</v>
      </c>
      <c r="BT58" s="114" t="s">
        <v>77</v>
      </c>
      <c r="BV58" s="114" t="s">
        <v>74</v>
      </c>
      <c r="BW58" s="114" t="s">
        <v>89</v>
      </c>
      <c r="BX58" s="114" t="s">
        <v>5</v>
      </c>
      <c r="CL58" s="114" t="s">
        <v>19</v>
      </c>
      <c r="CM58" s="114" t="s">
        <v>81</v>
      </c>
    </row>
    <row r="59" s="5" customFormat="1" ht="26.4" customHeight="1">
      <c r="A59" s="102" t="s">
        <v>76</v>
      </c>
      <c r="B59" s="103"/>
      <c r="C59" s="104"/>
      <c r="D59" s="105" t="s">
        <v>90</v>
      </c>
      <c r="E59" s="105"/>
      <c r="F59" s="105"/>
      <c r="G59" s="105"/>
      <c r="H59" s="105"/>
      <c r="I59" s="106"/>
      <c r="J59" s="105" t="s">
        <v>91</v>
      </c>
      <c r="K59" s="105"/>
      <c r="L59" s="105"/>
      <c r="M59" s="105"/>
      <c r="N59" s="105"/>
      <c r="O59" s="105"/>
      <c r="P59" s="105"/>
      <c r="Q59" s="105"/>
      <c r="R59" s="105"/>
      <c r="S59" s="105"/>
      <c r="T59" s="105"/>
      <c r="U59" s="105"/>
      <c r="V59" s="105"/>
      <c r="W59" s="105"/>
      <c r="X59" s="105"/>
      <c r="Y59" s="105"/>
      <c r="Z59" s="105"/>
      <c r="AA59" s="105"/>
      <c r="AB59" s="105"/>
      <c r="AC59" s="105"/>
      <c r="AD59" s="105"/>
      <c r="AE59" s="105"/>
      <c r="AF59" s="105"/>
      <c r="AG59" s="107">
        <f>'5 - náhrada stávajícího k...'!J30</f>
        <v>0</v>
      </c>
      <c r="AH59" s="106"/>
      <c r="AI59" s="106"/>
      <c r="AJ59" s="106"/>
      <c r="AK59" s="106"/>
      <c r="AL59" s="106"/>
      <c r="AM59" s="106"/>
      <c r="AN59" s="107">
        <f>SUM(AG59,AT59)</f>
        <v>0</v>
      </c>
      <c r="AO59" s="106"/>
      <c r="AP59" s="106"/>
      <c r="AQ59" s="108" t="s">
        <v>79</v>
      </c>
      <c r="AR59" s="109"/>
      <c r="AS59" s="110">
        <v>0</v>
      </c>
      <c r="AT59" s="111">
        <f>ROUND(SUM(AV59:AW59),2)</f>
        <v>0</v>
      </c>
      <c r="AU59" s="112">
        <f>'5 - náhrada stávajícího k...'!P89</f>
        <v>0</v>
      </c>
      <c r="AV59" s="111">
        <f>'5 - náhrada stávajícího k...'!J33</f>
        <v>0</v>
      </c>
      <c r="AW59" s="111">
        <f>'5 - náhrada stávajícího k...'!J34</f>
        <v>0</v>
      </c>
      <c r="AX59" s="111">
        <f>'5 - náhrada stávajícího k...'!J35</f>
        <v>0</v>
      </c>
      <c r="AY59" s="111">
        <f>'5 - náhrada stávajícího k...'!J36</f>
        <v>0</v>
      </c>
      <c r="AZ59" s="111">
        <f>'5 - náhrada stávajícího k...'!F33</f>
        <v>0</v>
      </c>
      <c r="BA59" s="111">
        <f>'5 - náhrada stávajícího k...'!F34</f>
        <v>0</v>
      </c>
      <c r="BB59" s="111">
        <f>'5 - náhrada stávajícího k...'!F35</f>
        <v>0</v>
      </c>
      <c r="BC59" s="111">
        <f>'5 - náhrada stávajícího k...'!F36</f>
        <v>0</v>
      </c>
      <c r="BD59" s="113">
        <f>'5 - náhrada stávajícího k...'!F37</f>
        <v>0</v>
      </c>
      <c r="BT59" s="114" t="s">
        <v>77</v>
      </c>
      <c r="BV59" s="114" t="s">
        <v>74</v>
      </c>
      <c r="BW59" s="114" t="s">
        <v>92</v>
      </c>
      <c r="BX59" s="114" t="s">
        <v>5</v>
      </c>
      <c r="CL59" s="114" t="s">
        <v>19</v>
      </c>
      <c r="CM59" s="114" t="s">
        <v>81</v>
      </c>
    </row>
    <row r="60" s="5" customFormat="1" ht="26.4" customHeight="1">
      <c r="A60" s="102" t="s">
        <v>76</v>
      </c>
      <c r="B60" s="103"/>
      <c r="C60" s="104"/>
      <c r="D60" s="105" t="s">
        <v>93</v>
      </c>
      <c r="E60" s="105"/>
      <c r="F60" s="105"/>
      <c r="G60" s="105"/>
      <c r="H60" s="105"/>
      <c r="I60" s="106"/>
      <c r="J60" s="105" t="s">
        <v>94</v>
      </c>
      <c r="K60" s="105"/>
      <c r="L60" s="105"/>
      <c r="M60" s="105"/>
      <c r="N60" s="105"/>
      <c r="O60" s="105"/>
      <c r="P60" s="105"/>
      <c r="Q60" s="105"/>
      <c r="R60" s="105"/>
      <c r="S60" s="105"/>
      <c r="T60" s="105"/>
      <c r="U60" s="105"/>
      <c r="V60" s="105"/>
      <c r="W60" s="105"/>
      <c r="X60" s="105"/>
      <c r="Y60" s="105"/>
      <c r="Z60" s="105"/>
      <c r="AA60" s="105"/>
      <c r="AB60" s="105"/>
      <c r="AC60" s="105"/>
      <c r="AD60" s="105"/>
      <c r="AE60" s="105"/>
      <c r="AF60" s="105"/>
      <c r="AG60" s="107">
        <f>'6 - náhrada stávajícího k...'!J30</f>
        <v>0</v>
      </c>
      <c r="AH60" s="106"/>
      <c r="AI60" s="106"/>
      <c r="AJ60" s="106"/>
      <c r="AK60" s="106"/>
      <c r="AL60" s="106"/>
      <c r="AM60" s="106"/>
      <c r="AN60" s="107">
        <f>SUM(AG60,AT60)</f>
        <v>0</v>
      </c>
      <c r="AO60" s="106"/>
      <c r="AP60" s="106"/>
      <c r="AQ60" s="108" t="s">
        <v>79</v>
      </c>
      <c r="AR60" s="109"/>
      <c r="AS60" s="110">
        <v>0</v>
      </c>
      <c r="AT60" s="111">
        <f>ROUND(SUM(AV60:AW60),2)</f>
        <v>0</v>
      </c>
      <c r="AU60" s="112">
        <f>'6 - náhrada stávajícího k...'!P89</f>
        <v>0</v>
      </c>
      <c r="AV60" s="111">
        <f>'6 - náhrada stávajícího k...'!J33</f>
        <v>0</v>
      </c>
      <c r="AW60" s="111">
        <f>'6 - náhrada stávajícího k...'!J34</f>
        <v>0</v>
      </c>
      <c r="AX60" s="111">
        <f>'6 - náhrada stávajícího k...'!J35</f>
        <v>0</v>
      </c>
      <c r="AY60" s="111">
        <f>'6 - náhrada stávajícího k...'!J36</f>
        <v>0</v>
      </c>
      <c r="AZ60" s="111">
        <f>'6 - náhrada stávajícího k...'!F33</f>
        <v>0</v>
      </c>
      <c r="BA60" s="111">
        <f>'6 - náhrada stávajícího k...'!F34</f>
        <v>0</v>
      </c>
      <c r="BB60" s="111">
        <f>'6 - náhrada stávajícího k...'!F35</f>
        <v>0</v>
      </c>
      <c r="BC60" s="111">
        <f>'6 - náhrada stávajícího k...'!F36</f>
        <v>0</v>
      </c>
      <c r="BD60" s="113">
        <f>'6 - náhrada stávajícího k...'!F37</f>
        <v>0</v>
      </c>
      <c r="BT60" s="114" t="s">
        <v>77</v>
      </c>
      <c r="BV60" s="114" t="s">
        <v>74</v>
      </c>
      <c r="BW60" s="114" t="s">
        <v>95</v>
      </c>
      <c r="BX60" s="114" t="s">
        <v>5</v>
      </c>
      <c r="CL60" s="114" t="s">
        <v>19</v>
      </c>
      <c r="CM60" s="114" t="s">
        <v>81</v>
      </c>
    </row>
    <row r="61" s="5" customFormat="1" ht="26.4" customHeight="1">
      <c r="A61" s="102" t="s">
        <v>76</v>
      </c>
      <c r="B61" s="103"/>
      <c r="C61" s="104"/>
      <c r="D61" s="105" t="s">
        <v>96</v>
      </c>
      <c r="E61" s="105"/>
      <c r="F61" s="105"/>
      <c r="G61" s="105"/>
      <c r="H61" s="105"/>
      <c r="I61" s="106"/>
      <c r="J61" s="105" t="s">
        <v>97</v>
      </c>
      <c r="K61" s="105"/>
      <c r="L61" s="105"/>
      <c r="M61" s="105"/>
      <c r="N61" s="105"/>
      <c r="O61" s="105"/>
      <c r="P61" s="105"/>
      <c r="Q61" s="105"/>
      <c r="R61" s="105"/>
      <c r="S61" s="105"/>
      <c r="T61" s="105"/>
      <c r="U61" s="105"/>
      <c r="V61" s="105"/>
      <c r="W61" s="105"/>
      <c r="X61" s="105"/>
      <c r="Y61" s="105"/>
      <c r="Z61" s="105"/>
      <c r="AA61" s="105"/>
      <c r="AB61" s="105"/>
      <c r="AC61" s="105"/>
      <c r="AD61" s="105"/>
      <c r="AE61" s="105"/>
      <c r="AF61" s="105"/>
      <c r="AG61" s="107">
        <f>'7 - náhrada stávajícího k...'!J30</f>
        <v>0</v>
      </c>
      <c r="AH61" s="106"/>
      <c r="AI61" s="106"/>
      <c r="AJ61" s="106"/>
      <c r="AK61" s="106"/>
      <c r="AL61" s="106"/>
      <c r="AM61" s="106"/>
      <c r="AN61" s="107">
        <f>SUM(AG61,AT61)</f>
        <v>0</v>
      </c>
      <c r="AO61" s="106"/>
      <c r="AP61" s="106"/>
      <c r="AQ61" s="108" t="s">
        <v>79</v>
      </c>
      <c r="AR61" s="109"/>
      <c r="AS61" s="110">
        <v>0</v>
      </c>
      <c r="AT61" s="111">
        <f>ROUND(SUM(AV61:AW61),2)</f>
        <v>0</v>
      </c>
      <c r="AU61" s="112">
        <f>'7 - náhrada stávajícího k...'!P89</f>
        <v>0</v>
      </c>
      <c r="AV61" s="111">
        <f>'7 - náhrada stávajícího k...'!J33</f>
        <v>0</v>
      </c>
      <c r="AW61" s="111">
        <f>'7 - náhrada stávajícího k...'!J34</f>
        <v>0</v>
      </c>
      <c r="AX61" s="111">
        <f>'7 - náhrada stávajícího k...'!J35</f>
        <v>0</v>
      </c>
      <c r="AY61" s="111">
        <f>'7 - náhrada stávajícího k...'!J36</f>
        <v>0</v>
      </c>
      <c r="AZ61" s="111">
        <f>'7 - náhrada stávajícího k...'!F33</f>
        <v>0</v>
      </c>
      <c r="BA61" s="111">
        <f>'7 - náhrada stávajícího k...'!F34</f>
        <v>0</v>
      </c>
      <c r="BB61" s="111">
        <f>'7 - náhrada stávajícího k...'!F35</f>
        <v>0</v>
      </c>
      <c r="BC61" s="111">
        <f>'7 - náhrada stávajícího k...'!F36</f>
        <v>0</v>
      </c>
      <c r="BD61" s="113">
        <f>'7 - náhrada stávajícího k...'!F37</f>
        <v>0</v>
      </c>
      <c r="BT61" s="114" t="s">
        <v>77</v>
      </c>
      <c r="BV61" s="114" t="s">
        <v>74</v>
      </c>
      <c r="BW61" s="114" t="s">
        <v>98</v>
      </c>
      <c r="BX61" s="114" t="s">
        <v>5</v>
      </c>
      <c r="CL61" s="114" t="s">
        <v>19</v>
      </c>
      <c r="CM61" s="114" t="s">
        <v>81</v>
      </c>
    </row>
    <row r="62" s="5" customFormat="1" ht="26.4" customHeight="1">
      <c r="A62" s="102" t="s">
        <v>76</v>
      </c>
      <c r="B62" s="103"/>
      <c r="C62" s="104"/>
      <c r="D62" s="105" t="s">
        <v>99</v>
      </c>
      <c r="E62" s="105"/>
      <c r="F62" s="105"/>
      <c r="G62" s="105"/>
      <c r="H62" s="105"/>
      <c r="I62" s="106"/>
      <c r="J62" s="105" t="s">
        <v>100</v>
      </c>
      <c r="K62" s="105"/>
      <c r="L62" s="105"/>
      <c r="M62" s="105"/>
      <c r="N62" s="105"/>
      <c r="O62" s="105"/>
      <c r="P62" s="105"/>
      <c r="Q62" s="105"/>
      <c r="R62" s="105"/>
      <c r="S62" s="105"/>
      <c r="T62" s="105"/>
      <c r="U62" s="105"/>
      <c r="V62" s="105"/>
      <c r="W62" s="105"/>
      <c r="X62" s="105"/>
      <c r="Y62" s="105"/>
      <c r="Z62" s="105"/>
      <c r="AA62" s="105"/>
      <c r="AB62" s="105"/>
      <c r="AC62" s="105"/>
      <c r="AD62" s="105"/>
      <c r="AE62" s="105"/>
      <c r="AF62" s="105"/>
      <c r="AG62" s="107">
        <f>'8 - náhrada stávajícího k...'!J30</f>
        <v>0</v>
      </c>
      <c r="AH62" s="106"/>
      <c r="AI62" s="106"/>
      <c r="AJ62" s="106"/>
      <c r="AK62" s="106"/>
      <c r="AL62" s="106"/>
      <c r="AM62" s="106"/>
      <c r="AN62" s="107">
        <f>SUM(AG62,AT62)</f>
        <v>0</v>
      </c>
      <c r="AO62" s="106"/>
      <c r="AP62" s="106"/>
      <c r="AQ62" s="108" t="s">
        <v>79</v>
      </c>
      <c r="AR62" s="109"/>
      <c r="AS62" s="110">
        <v>0</v>
      </c>
      <c r="AT62" s="111">
        <f>ROUND(SUM(AV62:AW62),2)</f>
        <v>0</v>
      </c>
      <c r="AU62" s="112">
        <f>'8 - náhrada stávajícího k...'!P89</f>
        <v>0</v>
      </c>
      <c r="AV62" s="111">
        <f>'8 - náhrada stávajícího k...'!J33</f>
        <v>0</v>
      </c>
      <c r="AW62" s="111">
        <f>'8 - náhrada stávajícího k...'!J34</f>
        <v>0</v>
      </c>
      <c r="AX62" s="111">
        <f>'8 - náhrada stávajícího k...'!J35</f>
        <v>0</v>
      </c>
      <c r="AY62" s="111">
        <f>'8 - náhrada stávajícího k...'!J36</f>
        <v>0</v>
      </c>
      <c r="AZ62" s="111">
        <f>'8 - náhrada stávajícího k...'!F33</f>
        <v>0</v>
      </c>
      <c r="BA62" s="111">
        <f>'8 - náhrada stávajícího k...'!F34</f>
        <v>0</v>
      </c>
      <c r="BB62" s="111">
        <f>'8 - náhrada stávajícího k...'!F35</f>
        <v>0</v>
      </c>
      <c r="BC62" s="111">
        <f>'8 - náhrada stávajícího k...'!F36</f>
        <v>0</v>
      </c>
      <c r="BD62" s="113">
        <f>'8 - náhrada stávajícího k...'!F37</f>
        <v>0</v>
      </c>
      <c r="BT62" s="114" t="s">
        <v>77</v>
      </c>
      <c r="BV62" s="114" t="s">
        <v>74</v>
      </c>
      <c r="BW62" s="114" t="s">
        <v>101</v>
      </c>
      <c r="BX62" s="114" t="s">
        <v>5</v>
      </c>
      <c r="CL62" s="114" t="s">
        <v>19</v>
      </c>
      <c r="CM62" s="114" t="s">
        <v>81</v>
      </c>
    </row>
    <row r="63" s="5" customFormat="1" ht="26.4" customHeight="1">
      <c r="A63" s="102" t="s">
        <v>76</v>
      </c>
      <c r="B63" s="103"/>
      <c r="C63" s="104"/>
      <c r="D63" s="105" t="s">
        <v>102</v>
      </c>
      <c r="E63" s="105"/>
      <c r="F63" s="105"/>
      <c r="G63" s="105"/>
      <c r="H63" s="105"/>
      <c r="I63" s="106"/>
      <c r="J63" s="105" t="s">
        <v>103</v>
      </c>
      <c r="K63" s="105"/>
      <c r="L63" s="105"/>
      <c r="M63" s="105"/>
      <c r="N63" s="105"/>
      <c r="O63" s="105"/>
      <c r="P63" s="105"/>
      <c r="Q63" s="105"/>
      <c r="R63" s="105"/>
      <c r="S63" s="105"/>
      <c r="T63" s="105"/>
      <c r="U63" s="105"/>
      <c r="V63" s="105"/>
      <c r="W63" s="105"/>
      <c r="X63" s="105"/>
      <c r="Y63" s="105"/>
      <c r="Z63" s="105"/>
      <c r="AA63" s="105"/>
      <c r="AB63" s="105"/>
      <c r="AC63" s="105"/>
      <c r="AD63" s="105"/>
      <c r="AE63" s="105"/>
      <c r="AF63" s="105"/>
      <c r="AG63" s="107">
        <f>'9 - náhrada stávajícího k...'!J30</f>
        <v>0</v>
      </c>
      <c r="AH63" s="106"/>
      <c r="AI63" s="106"/>
      <c r="AJ63" s="106"/>
      <c r="AK63" s="106"/>
      <c r="AL63" s="106"/>
      <c r="AM63" s="106"/>
      <c r="AN63" s="107">
        <f>SUM(AG63,AT63)</f>
        <v>0</v>
      </c>
      <c r="AO63" s="106"/>
      <c r="AP63" s="106"/>
      <c r="AQ63" s="108" t="s">
        <v>79</v>
      </c>
      <c r="AR63" s="109"/>
      <c r="AS63" s="115">
        <v>0</v>
      </c>
      <c r="AT63" s="116">
        <f>ROUND(SUM(AV63:AW63),2)</f>
        <v>0</v>
      </c>
      <c r="AU63" s="117">
        <f>'9 - náhrada stávajícího k...'!P89</f>
        <v>0</v>
      </c>
      <c r="AV63" s="116">
        <f>'9 - náhrada stávajícího k...'!J33</f>
        <v>0</v>
      </c>
      <c r="AW63" s="116">
        <f>'9 - náhrada stávajícího k...'!J34</f>
        <v>0</v>
      </c>
      <c r="AX63" s="116">
        <f>'9 - náhrada stávajícího k...'!J35</f>
        <v>0</v>
      </c>
      <c r="AY63" s="116">
        <f>'9 - náhrada stávajícího k...'!J36</f>
        <v>0</v>
      </c>
      <c r="AZ63" s="116">
        <f>'9 - náhrada stávajícího k...'!F33</f>
        <v>0</v>
      </c>
      <c r="BA63" s="116">
        <f>'9 - náhrada stávajícího k...'!F34</f>
        <v>0</v>
      </c>
      <c r="BB63" s="116">
        <f>'9 - náhrada stávajícího k...'!F35</f>
        <v>0</v>
      </c>
      <c r="BC63" s="116">
        <f>'9 - náhrada stávajícího k...'!F36</f>
        <v>0</v>
      </c>
      <c r="BD63" s="118">
        <f>'9 - náhrada stávajícího k...'!F37</f>
        <v>0</v>
      </c>
      <c r="BT63" s="114" t="s">
        <v>77</v>
      </c>
      <c r="BV63" s="114" t="s">
        <v>74</v>
      </c>
      <c r="BW63" s="114" t="s">
        <v>104</v>
      </c>
      <c r="BX63" s="114" t="s">
        <v>5</v>
      </c>
      <c r="CL63" s="114" t="s">
        <v>19</v>
      </c>
      <c r="CM63" s="114" t="s">
        <v>81</v>
      </c>
    </row>
    <row r="64" s="1" customFormat="1" ht="30" customHeight="1"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9"/>
    </row>
    <row r="65" s="1" customFormat="1" ht="6.96" customHeight="1">
      <c r="B65" s="53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  <c r="AM65" s="54"/>
      <c r="AN65" s="54"/>
      <c r="AO65" s="54"/>
      <c r="AP65" s="54"/>
      <c r="AQ65" s="54"/>
      <c r="AR65" s="39"/>
    </row>
  </sheetData>
  <sheetProtection sheet="1" formatColumns="0" formatRows="0" objects="1" scenarios="1" spinCount="100000" saltValue="PucN8g/XMcrvM9FJHlA1x9uTzFTcBrinW7A8wK6Xv0hA3YCdFETJnwT9wpGpOgGwnDz8zWQy3GZgqzgm/cnlbQ==" hashValue="/TFPGmr3gXjuibAl48XxjArLUwiMKmMLdr+7Gnqy8mNGKDLledBHNBY4Xeu1q9pzsT5v+Ugsa0HrtjL/GpC2qw==" algorithmName="SHA-512" password="CC35"/>
  <mergeCells count="74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61:AP61"/>
    <mergeCell ref="AN58:AP58"/>
    <mergeCell ref="AN59:AP59"/>
    <mergeCell ref="AN60:AP60"/>
    <mergeCell ref="AN62:AP62"/>
    <mergeCell ref="AN63:AP63"/>
    <mergeCell ref="D62:H62"/>
    <mergeCell ref="D55:H55"/>
    <mergeCell ref="D56:H56"/>
    <mergeCell ref="D57:H57"/>
    <mergeCell ref="D58:H58"/>
    <mergeCell ref="D59:H59"/>
    <mergeCell ref="D60:H60"/>
    <mergeCell ref="D61:H61"/>
    <mergeCell ref="D63:H6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AG62:AM62"/>
    <mergeCell ref="AG63:AM63"/>
    <mergeCell ref="AG54:AM54"/>
    <mergeCell ref="AN54:AP54"/>
    <mergeCell ref="C52:G52"/>
    <mergeCell ref="I52:AF52"/>
    <mergeCell ref="J55:AF55"/>
    <mergeCell ref="J56:AF56"/>
    <mergeCell ref="J57:AF57"/>
    <mergeCell ref="J58:AF58"/>
    <mergeCell ref="J59:AF59"/>
    <mergeCell ref="J60:AF60"/>
    <mergeCell ref="J61:AF61"/>
    <mergeCell ref="J62:AF62"/>
    <mergeCell ref="J63:AF63"/>
  </mergeCells>
  <hyperlinks>
    <hyperlink ref="A55" location="'1 - náhrada stávajícího k...'!C2" display="/"/>
    <hyperlink ref="A56" location="'2 - doplnění stávajícího ...'!C2" display="/"/>
    <hyperlink ref="A57" location="'3 - doplnění stávajícího ...'!C2" display="/"/>
    <hyperlink ref="A58" location="'4 - doplnění stávajícího ...'!C2" display="/"/>
    <hyperlink ref="A59" location="'5 - náhrada stávajícího k...'!C2" display="/"/>
    <hyperlink ref="A60" location="'6 - náhrada stávajícího k...'!C2" display="/"/>
    <hyperlink ref="A61" location="'7 - náhrada stávajícího k...'!C2" display="/"/>
    <hyperlink ref="A62" location="'8 - náhrada stávajícího k...'!C2" display="/"/>
    <hyperlink ref="A63" location="'9 - náhrada stávajícího k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86.43" customWidth="1"/>
    <col min="7" max="7" width="7.43" customWidth="1"/>
    <col min="8" max="8" width="9.57" customWidth="1"/>
    <col min="9" max="9" width="12.14" style="119" customWidth="1"/>
    <col min="10" max="10" width="20.14" customWidth="1"/>
    <col min="11" max="11" width="13.29" customWidth="1"/>
    <col min="12" max="12" width="8" customWidth="1"/>
    <col min="13" max="13" width="9.29" hidden="1" customWidth="1"/>
    <col min="14" max="14" width="9.14" hidden="1"/>
    <col min="15" max="15" width="12.14" hidden="1" customWidth="1"/>
    <col min="16" max="16" width="12.14" hidden="1" customWidth="1"/>
    <col min="17" max="17" width="12.14" hidden="1" customWidth="1"/>
    <col min="18" max="18" width="12.14" hidden="1" customWidth="1"/>
    <col min="19" max="19" width="12.14" hidden="1" customWidth="1"/>
    <col min="20" max="20" width="12.14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2" ht="36.96" customHeight="1">
      <c r="L2"/>
      <c r="AT2" s="13" t="s">
        <v>104</v>
      </c>
    </row>
    <row r="3" ht="6.96" customHeight="1">
      <c r="B3" s="120"/>
      <c r="C3" s="121"/>
      <c r="D3" s="121"/>
      <c r="E3" s="121"/>
      <c r="F3" s="121"/>
      <c r="G3" s="121"/>
      <c r="H3" s="121"/>
      <c r="I3" s="122"/>
      <c r="J3" s="121"/>
      <c r="K3" s="121"/>
      <c r="L3" s="16"/>
      <c r="AT3" s="13" t="s">
        <v>81</v>
      </c>
    </row>
    <row r="4" ht="24.96" customHeight="1">
      <c r="B4" s="16"/>
      <c r="D4" s="123" t="s">
        <v>105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24" t="s">
        <v>16</v>
      </c>
      <c r="L6" s="16"/>
    </row>
    <row r="7" ht="14.4" customHeight="1">
      <c r="B7" s="16"/>
      <c r="E7" s="125" t="str">
        <f>'Rekapitulace stavby'!K6</f>
        <v>Oprava informačního zařízení v žst. Zdice, Hořovice, Praha Uhříněves, Říčany, Strančice a Benešov u Prahy.</v>
      </c>
      <c r="F7" s="124"/>
      <c r="G7" s="124"/>
      <c r="H7" s="124"/>
      <c r="L7" s="16"/>
    </row>
    <row r="8" s="1" customFormat="1" ht="12" customHeight="1">
      <c r="B8" s="39"/>
      <c r="D8" s="124" t="s">
        <v>106</v>
      </c>
      <c r="I8" s="126"/>
      <c r="L8" s="39"/>
    </row>
    <row r="9" s="1" customFormat="1" ht="36.96" customHeight="1">
      <c r="B9" s="39"/>
      <c r="E9" s="127" t="s">
        <v>675</v>
      </c>
      <c r="F9" s="1"/>
      <c r="G9" s="1"/>
      <c r="H9" s="1"/>
      <c r="I9" s="126"/>
      <c r="L9" s="39"/>
    </row>
    <row r="10" s="1" customFormat="1">
      <c r="B10" s="39"/>
      <c r="I10" s="126"/>
      <c r="L10" s="39"/>
    </row>
    <row r="11" s="1" customFormat="1" ht="12" customHeight="1">
      <c r="B11" s="39"/>
      <c r="D11" s="124" t="s">
        <v>18</v>
      </c>
      <c r="F11" s="13" t="s">
        <v>19</v>
      </c>
      <c r="I11" s="128" t="s">
        <v>20</v>
      </c>
      <c r="J11" s="13" t="s">
        <v>19</v>
      </c>
      <c r="L11" s="39"/>
    </row>
    <row r="12" s="1" customFormat="1" ht="12" customHeight="1">
      <c r="B12" s="39"/>
      <c r="D12" s="124" t="s">
        <v>21</v>
      </c>
      <c r="F12" s="13" t="s">
        <v>676</v>
      </c>
      <c r="I12" s="128" t="s">
        <v>23</v>
      </c>
      <c r="J12" s="129" t="str">
        <f>'Rekapitulace stavby'!AN8</f>
        <v>14. 6. 2019</v>
      </c>
      <c r="L12" s="39"/>
    </row>
    <row r="13" s="1" customFormat="1" ht="10.8" customHeight="1">
      <c r="B13" s="39"/>
      <c r="I13" s="126"/>
      <c r="L13" s="39"/>
    </row>
    <row r="14" s="1" customFormat="1" ht="12" customHeight="1">
      <c r="B14" s="39"/>
      <c r="D14" s="124" t="s">
        <v>25</v>
      </c>
      <c r="I14" s="128" t="s">
        <v>26</v>
      </c>
      <c r="J14" s="13" t="s">
        <v>19</v>
      </c>
      <c r="L14" s="39"/>
    </row>
    <row r="15" s="1" customFormat="1" ht="18" customHeight="1">
      <c r="B15" s="39"/>
      <c r="E15" s="13" t="s">
        <v>27</v>
      </c>
      <c r="I15" s="128" t="s">
        <v>28</v>
      </c>
      <c r="J15" s="13" t="s">
        <v>19</v>
      </c>
      <c r="L15" s="39"/>
    </row>
    <row r="16" s="1" customFormat="1" ht="6.96" customHeight="1">
      <c r="B16" s="39"/>
      <c r="I16" s="126"/>
      <c r="L16" s="39"/>
    </row>
    <row r="17" s="1" customFormat="1" ht="12" customHeight="1">
      <c r="B17" s="39"/>
      <c r="D17" s="124" t="s">
        <v>29</v>
      </c>
      <c r="I17" s="128" t="s">
        <v>26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8" t="s">
        <v>28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6"/>
      <c r="L19" s="39"/>
    </row>
    <row r="20" s="1" customFormat="1" ht="12" customHeight="1">
      <c r="B20" s="39"/>
      <c r="D20" s="124" t="s">
        <v>31</v>
      </c>
      <c r="I20" s="128" t="s">
        <v>26</v>
      </c>
      <c r="J20" s="13" t="s">
        <v>19</v>
      </c>
      <c r="L20" s="39"/>
    </row>
    <row r="21" s="1" customFormat="1" ht="18" customHeight="1">
      <c r="B21" s="39"/>
      <c r="E21" s="13" t="s">
        <v>32</v>
      </c>
      <c r="I21" s="128" t="s">
        <v>28</v>
      </c>
      <c r="J21" s="13" t="s">
        <v>19</v>
      </c>
      <c r="L21" s="39"/>
    </row>
    <row r="22" s="1" customFormat="1" ht="6.96" customHeight="1">
      <c r="B22" s="39"/>
      <c r="I22" s="126"/>
      <c r="L22" s="39"/>
    </row>
    <row r="23" s="1" customFormat="1" ht="12" customHeight="1">
      <c r="B23" s="39"/>
      <c r="D23" s="124" t="s">
        <v>34</v>
      </c>
      <c r="I23" s="128" t="s">
        <v>26</v>
      </c>
      <c r="J23" s="13" t="s">
        <v>19</v>
      </c>
      <c r="L23" s="39"/>
    </row>
    <row r="24" s="1" customFormat="1" ht="18" customHeight="1">
      <c r="B24" s="39"/>
      <c r="E24" s="13" t="s">
        <v>35</v>
      </c>
      <c r="I24" s="128" t="s">
        <v>28</v>
      </c>
      <c r="J24" s="13" t="s">
        <v>19</v>
      </c>
      <c r="L24" s="39"/>
    </row>
    <row r="25" s="1" customFormat="1" ht="6.96" customHeight="1">
      <c r="B25" s="39"/>
      <c r="I25" s="126"/>
      <c r="L25" s="39"/>
    </row>
    <row r="26" s="1" customFormat="1" ht="12" customHeight="1">
      <c r="B26" s="39"/>
      <c r="D26" s="124" t="s">
        <v>36</v>
      </c>
      <c r="I26" s="126"/>
      <c r="L26" s="39"/>
    </row>
    <row r="27" s="6" customFormat="1" ht="30.6" customHeight="1">
      <c r="B27" s="130"/>
      <c r="E27" s="131" t="s">
        <v>37</v>
      </c>
      <c r="F27" s="131"/>
      <c r="G27" s="131"/>
      <c r="H27" s="131"/>
      <c r="I27" s="132"/>
      <c r="L27" s="130"/>
    </row>
    <row r="28" s="1" customFormat="1" ht="6.96" customHeight="1">
      <c r="B28" s="39"/>
      <c r="I28" s="126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33"/>
      <c r="J29" s="67"/>
      <c r="K29" s="67"/>
      <c r="L29" s="39"/>
    </row>
    <row r="30" s="1" customFormat="1" ht="25.44" customHeight="1">
      <c r="B30" s="39"/>
      <c r="D30" s="134" t="s">
        <v>38</v>
      </c>
      <c r="I30" s="126"/>
      <c r="J30" s="135">
        <f>ROUND(J89,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33"/>
      <c r="J31" s="67"/>
      <c r="K31" s="67"/>
      <c r="L31" s="39"/>
    </row>
    <row r="32" s="1" customFormat="1" ht="14.4" customHeight="1">
      <c r="B32" s="39"/>
      <c r="F32" s="136" t="s">
        <v>40</v>
      </c>
      <c r="I32" s="137" t="s">
        <v>39</v>
      </c>
      <c r="J32" s="136" t="s">
        <v>41</v>
      </c>
      <c r="L32" s="39"/>
    </row>
    <row r="33" s="1" customFormat="1" ht="14.4" customHeight="1">
      <c r="B33" s="39"/>
      <c r="D33" s="124" t="s">
        <v>42</v>
      </c>
      <c r="E33" s="124" t="s">
        <v>43</v>
      </c>
      <c r="F33" s="138">
        <f>ROUND((SUM(BE89:BE232)),  2)</f>
        <v>0</v>
      </c>
      <c r="I33" s="139">
        <v>0.20999999999999999</v>
      </c>
      <c r="J33" s="138">
        <f>ROUND(((SUM(BE89:BE232))*I33),  2)</f>
        <v>0</v>
      </c>
      <c r="L33" s="39"/>
    </row>
    <row r="34" s="1" customFormat="1" ht="14.4" customHeight="1">
      <c r="B34" s="39"/>
      <c r="E34" s="124" t="s">
        <v>44</v>
      </c>
      <c r="F34" s="138">
        <f>ROUND((SUM(BF89:BF232)),  2)</f>
        <v>0</v>
      </c>
      <c r="I34" s="139">
        <v>0.14999999999999999</v>
      </c>
      <c r="J34" s="138">
        <f>ROUND(((SUM(BF89:BF232))*I34),  2)</f>
        <v>0</v>
      </c>
      <c r="L34" s="39"/>
    </row>
    <row r="35" hidden="1" s="1" customFormat="1" ht="14.4" customHeight="1">
      <c r="B35" s="39"/>
      <c r="E35" s="124" t="s">
        <v>45</v>
      </c>
      <c r="F35" s="138">
        <f>ROUND((SUM(BG89:BG232)),  2)</f>
        <v>0</v>
      </c>
      <c r="I35" s="139">
        <v>0.20999999999999999</v>
      </c>
      <c r="J35" s="138">
        <f>0</f>
        <v>0</v>
      </c>
      <c r="L35" s="39"/>
    </row>
    <row r="36" hidden="1" s="1" customFormat="1" ht="14.4" customHeight="1">
      <c r="B36" s="39"/>
      <c r="E36" s="124" t="s">
        <v>46</v>
      </c>
      <c r="F36" s="138">
        <f>ROUND((SUM(BH89:BH232)),  2)</f>
        <v>0</v>
      </c>
      <c r="I36" s="139">
        <v>0.14999999999999999</v>
      </c>
      <c r="J36" s="138">
        <f>0</f>
        <v>0</v>
      </c>
      <c r="L36" s="39"/>
    </row>
    <row r="37" hidden="1" s="1" customFormat="1" ht="14.4" customHeight="1">
      <c r="B37" s="39"/>
      <c r="E37" s="124" t="s">
        <v>47</v>
      </c>
      <c r="F37" s="138">
        <f>ROUND((SUM(BI89:BI232)),  2)</f>
        <v>0</v>
      </c>
      <c r="I37" s="139">
        <v>0</v>
      </c>
      <c r="J37" s="138">
        <f>0</f>
        <v>0</v>
      </c>
      <c r="L37" s="39"/>
    </row>
    <row r="38" s="1" customFormat="1" ht="6.96" customHeight="1">
      <c r="B38" s="39"/>
      <c r="I38" s="126"/>
      <c r="L38" s="39"/>
    </row>
    <row r="39" s="1" customFormat="1" ht="25.44" customHeight="1">
      <c r="B39" s="39"/>
      <c r="C39" s="140"/>
      <c r="D39" s="141" t="s">
        <v>48</v>
      </c>
      <c r="E39" s="142"/>
      <c r="F39" s="142"/>
      <c r="G39" s="143" t="s">
        <v>49</v>
      </c>
      <c r="H39" s="144" t="s">
        <v>50</v>
      </c>
      <c r="I39" s="145"/>
      <c r="J39" s="146">
        <f>SUM(J30:J37)</f>
        <v>0</v>
      </c>
      <c r="K39" s="147"/>
      <c r="L39" s="39"/>
    </row>
    <row r="40" s="1" customFormat="1" ht="14.4" customHeight="1">
      <c r="B40" s="148"/>
      <c r="C40" s="149"/>
      <c r="D40" s="149"/>
      <c r="E40" s="149"/>
      <c r="F40" s="149"/>
      <c r="G40" s="149"/>
      <c r="H40" s="149"/>
      <c r="I40" s="150"/>
      <c r="J40" s="149"/>
      <c r="K40" s="149"/>
      <c r="L40" s="39"/>
    </row>
    <row r="44" s="1" customFormat="1" ht="6.96" customHeight="1">
      <c r="B44" s="151"/>
      <c r="C44" s="152"/>
      <c r="D44" s="152"/>
      <c r="E44" s="152"/>
      <c r="F44" s="152"/>
      <c r="G44" s="152"/>
      <c r="H44" s="152"/>
      <c r="I44" s="153"/>
      <c r="J44" s="152"/>
      <c r="K44" s="152"/>
      <c r="L44" s="39"/>
    </row>
    <row r="45" s="1" customFormat="1" ht="24.96" customHeight="1">
      <c r="B45" s="34"/>
      <c r="C45" s="19" t="s">
        <v>109</v>
      </c>
      <c r="D45" s="35"/>
      <c r="E45" s="35"/>
      <c r="F45" s="35"/>
      <c r="G45" s="35"/>
      <c r="H45" s="35"/>
      <c r="I45" s="126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26"/>
      <c r="J46" s="35"/>
      <c r="K46" s="35"/>
      <c r="L46" s="39"/>
    </row>
    <row r="47" s="1" customFormat="1" ht="12" customHeight="1">
      <c r="B47" s="34"/>
      <c r="C47" s="28" t="s">
        <v>16</v>
      </c>
      <c r="D47" s="35"/>
      <c r="E47" s="35"/>
      <c r="F47" s="35"/>
      <c r="G47" s="35"/>
      <c r="H47" s="35"/>
      <c r="I47" s="126"/>
      <c r="J47" s="35"/>
      <c r="K47" s="35"/>
      <c r="L47" s="39"/>
    </row>
    <row r="48" s="1" customFormat="1" ht="14.4" customHeight="1">
      <c r="B48" s="34"/>
      <c r="C48" s="35"/>
      <c r="D48" s="35"/>
      <c r="E48" s="154" t="str">
        <f>E7</f>
        <v>Oprava informačního zařízení v žst. Zdice, Hořovice, Praha Uhříněves, Říčany, Strančice a Benešov u Prahy.</v>
      </c>
      <c r="F48" s="28"/>
      <c r="G48" s="28"/>
      <c r="H48" s="28"/>
      <c r="I48" s="126"/>
      <c r="J48" s="35"/>
      <c r="K48" s="35"/>
      <c r="L48" s="39"/>
    </row>
    <row r="49" s="1" customFormat="1" ht="12" customHeight="1">
      <c r="B49" s="34"/>
      <c r="C49" s="28" t="s">
        <v>106</v>
      </c>
      <c r="D49" s="35"/>
      <c r="E49" s="35"/>
      <c r="F49" s="35"/>
      <c r="G49" s="35"/>
      <c r="H49" s="35"/>
      <c r="I49" s="126"/>
      <c r="J49" s="35"/>
      <c r="K49" s="35"/>
      <c r="L49" s="39"/>
    </row>
    <row r="50" s="1" customFormat="1" ht="14.4" customHeight="1">
      <c r="B50" s="34"/>
      <c r="C50" s="35"/>
      <c r="D50" s="35"/>
      <c r="E50" s="60" t="str">
        <f>E9</f>
        <v>9 - náhrada stávajícího kamerového systému Zdice</v>
      </c>
      <c r="F50" s="35"/>
      <c r="G50" s="35"/>
      <c r="H50" s="35"/>
      <c r="I50" s="126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26"/>
      <c r="J51" s="35"/>
      <c r="K51" s="35"/>
      <c r="L51" s="39"/>
    </row>
    <row r="52" s="1" customFormat="1" ht="12" customHeight="1">
      <c r="B52" s="34"/>
      <c r="C52" s="28" t="s">
        <v>21</v>
      </c>
      <c r="D52" s="35"/>
      <c r="E52" s="35"/>
      <c r="F52" s="23" t="str">
        <f>F12</f>
        <v>Zdice</v>
      </c>
      <c r="G52" s="35"/>
      <c r="H52" s="35"/>
      <c r="I52" s="128" t="s">
        <v>23</v>
      </c>
      <c r="J52" s="63" t="str">
        <f>IF(J12="","",J12)</f>
        <v>14. 6. 2019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6"/>
      <c r="J53" s="35"/>
      <c r="K53" s="35"/>
      <c r="L53" s="39"/>
    </row>
    <row r="54" s="1" customFormat="1" ht="12.6" customHeight="1">
      <c r="B54" s="34"/>
      <c r="C54" s="28" t="s">
        <v>25</v>
      </c>
      <c r="D54" s="35"/>
      <c r="E54" s="35"/>
      <c r="F54" s="23" t="str">
        <f>E15</f>
        <v>Ing. František Voslář</v>
      </c>
      <c r="G54" s="35"/>
      <c r="H54" s="35"/>
      <c r="I54" s="128" t="s">
        <v>31</v>
      </c>
      <c r="J54" s="32" t="str">
        <f>E21</f>
        <v>Ing. Živko Macuroski</v>
      </c>
      <c r="K54" s="35"/>
      <c r="L54" s="39"/>
    </row>
    <row r="55" s="1" customFormat="1" ht="12.6" customHeight="1">
      <c r="B55" s="34"/>
      <c r="C55" s="28" t="s">
        <v>29</v>
      </c>
      <c r="D55" s="35"/>
      <c r="E55" s="35"/>
      <c r="F55" s="23" t="str">
        <f>IF(E18="","",E18)</f>
        <v>Vyplň údaj</v>
      </c>
      <c r="G55" s="35"/>
      <c r="H55" s="35"/>
      <c r="I55" s="128" t="s">
        <v>34</v>
      </c>
      <c r="J55" s="32" t="str">
        <f>E24</f>
        <v>Zdeněk Hron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26"/>
      <c r="J56" s="35"/>
      <c r="K56" s="35"/>
      <c r="L56" s="39"/>
    </row>
    <row r="57" s="1" customFormat="1" ht="29.28" customHeight="1">
      <c r="B57" s="34"/>
      <c r="C57" s="155" t="s">
        <v>110</v>
      </c>
      <c r="D57" s="156"/>
      <c r="E57" s="156"/>
      <c r="F57" s="156"/>
      <c r="G57" s="156"/>
      <c r="H57" s="156"/>
      <c r="I57" s="157"/>
      <c r="J57" s="158" t="s">
        <v>111</v>
      </c>
      <c r="K57" s="156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6"/>
      <c r="J58" s="35"/>
      <c r="K58" s="35"/>
      <c r="L58" s="39"/>
    </row>
    <row r="59" s="1" customFormat="1" ht="22.8" customHeight="1">
      <c r="B59" s="34"/>
      <c r="C59" s="159" t="s">
        <v>70</v>
      </c>
      <c r="D59" s="35"/>
      <c r="E59" s="35"/>
      <c r="F59" s="35"/>
      <c r="G59" s="35"/>
      <c r="H59" s="35"/>
      <c r="I59" s="126"/>
      <c r="J59" s="93">
        <f>J89</f>
        <v>0</v>
      </c>
      <c r="K59" s="35"/>
      <c r="L59" s="39"/>
      <c r="AU59" s="13" t="s">
        <v>112</v>
      </c>
    </row>
    <row r="60" s="7" customFormat="1" ht="24.96" customHeight="1">
      <c r="B60" s="160"/>
      <c r="C60" s="161"/>
      <c r="D60" s="162" t="s">
        <v>113</v>
      </c>
      <c r="E60" s="163"/>
      <c r="F60" s="163"/>
      <c r="G60" s="163"/>
      <c r="H60" s="163"/>
      <c r="I60" s="164"/>
      <c r="J60" s="165">
        <f>J90</f>
        <v>0</v>
      </c>
      <c r="K60" s="161"/>
      <c r="L60" s="166"/>
    </row>
    <row r="61" s="7" customFormat="1" ht="24.96" customHeight="1">
      <c r="B61" s="160"/>
      <c r="C61" s="161"/>
      <c r="D61" s="162" t="s">
        <v>114</v>
      </c>
      <c r="E61" s="163"/>
      <c r="F61" s="163"/>
      <c r="G61" s="163"/>
      <c r="H61" s="163"/>
      <c r="I61" s="164"/>
      <c r="J61" s="165">
        <f>J121</f>
        <v>0</v>
      </c>
      <c r="K61" s="161"/>
      <c r="L61" s="166"/>
    </row>
    <row r="62" s="7" customFormat="1" ht="24.96" customHeight="1">
      <c r="B62" s="160"/>
      <c r="C62" s="161"/>
      <c r="D62" s="162" t="s">
        <v>115</v>
      </c>
      <c r="E62" s="163"/>
      <c r="F62" s="163"/>
      <c r="G62" s="163"/>
      <c r="H62" s="163"/>
      <c r="I62" s="164"/>
      <c r="J62" s="165">
        <f>J136</f>
        <v>0</v>
      </c>
      <c r="K62" s="161"/>
      <c r="L62" s="166"/>
    </row>
    <row r="63" s="7" customFormat="1" ht="24.96" customHeight="1">
      <c r="B63" s="160"/>
      <c r="C63" s="161"/>
      <c r="D63" s="162" t="s">
        <v>116</v>
      </c>
      <c r="E63" s="163"/>
      <c r="F63" s="163"/>
      <c r="G63" s="163"/>
      <c r="H63" s="163"/>
      <c r="I63" s="164"/>
      <c r="J63" s="165">
        <f>J145</f>
        <v>0</v>
      </c>
      <c r="K63" s="161"/>
      <c r="L63" s="166"/>
    </row>
    <row r="64" s="7" customFormat="1" ht="24.96" customHeight="1">
      <c r="B64" s="160"/>
      <c r="C64" s="161"/>
      <c r="D64" s="162" t="s">
        <v>113</v>
      </c>
      <c r="E64" s="163"/>
      <c r="F64" s="163"/>
      <c r="G64" s="163"/>
      <c r="H64" s="163"/>
      <c r="I64" s="164"/>
      <c r="J64" s="165">
        <f>J155</f>
        <v>0</v>
      </c>
      <c r="K64" s="161"/>
      <c r="L64" s="166"/>
    </row>
    <row r="65" s="7" customFormat="1" ht="24.96" customHeight="1">
      <c r="B65" s="160"/>
      <c r="C65" s="161"/>
      <c r="D65" s="162" t="s">
        <v>114</v>
      </c>
      <c r="E65" s="163"/>
      <c r="F65" s="163"/>
      <c r="G65" s="163"/>
      <c r="H65" s="163"/>
      <c r="I65" s="164"/>
      <c r="J65" s="165">
        <f>J185</f>
        <v>0</v>
      </c>
      <c r="K65" s="161"/>
      <c r="L65" s="166"/>
    </row>
    <row r="66" s="7" customFormat="1" ht="24.96" customHeight="1">
      <c r="B66" s="160"/>
      <c r="C66" s="161"/>
      <c r="D66" s="162" t="s">
        <v>115</v>
      </c>
      <c r="E66" s="163"/>
      <c r="F66" s="163"/>
      <c r="G66" s="163"/>
      <c r="H66" s="163"/>
      <c r="I66" s="164"/>
      <c r="J66" s="165">
        <f>J202</f>
        <v>0</v>
      </c>
      <c r="K66" s="161"/>
      <c r="L66" s="166"/>
    </row>
    <row r="67" s="7" customFormat="1" ht="24.96" customHeight="1">
      <c r="B67" s="160"/>
      <c r="C67" s="161"/>
      <c r="D67" s="162" t="s">
        <v>116</v>
      </c>
      <c r="E67" s="163"/>
      <c r="F67" s="163"/>
      <c r="G67" s="163"/>
      <c r="H67" s="163"/>
      <c r="I67" s="164"/>
      <c r="J67" s="165">
        <f>J211</f>
        <v>0</v>
      </c>
      <c r="K67" s="161"/>
      <c r="L67" s="166"/>
    </row>
    <row r="68" s="7" customFormat="1" ht="24.96" customHeight="1">
      <c r="B68" s="160"/>
      <c r="C68" s="161"/>
      <c r="D68" s="162" t="s">
        <v>117</v>
      </c>
      <c r="E68" s="163"/>
      <c r="F68" s="163"/>
      <c r="G68" s="163"/>
      <c r="H68" s="163"/>
      <c r="I68" s="164"/>
      <c r="J68" s="165">
        <f>J225</f>
        <v>0</v>
      </c>
      <c r="K68" s="161"/>
      <c r="L68" s="166"/>
    </row>
    <row r="69" s="7" customFormat="1" ht="24.96" customHeight="1">
      <c r="B69" s="160"/>
      <c r="C69" s="161"/>
      <c r="D69" s="162" t="s">
        <v>118</v>
      </c>
      <c r="E69" s="163"/>
      <c r="F69" s="163"/>
      <c r="G69" s="163"/>
      <c r="H69" s="163"/>
      <c r="I69" s="164"/>
      <c r="J69" s="165">
        <f>J230</f>
        <v>0</v>
      </c>
      <c r="K69" s="161"/>
      <c r="L69" s="166"/>
    </row>
    <row r="70" s="1" customFormat="1" ht="21.84" customHeight="1">
      <c r="B70" s="34"/>
      <c r="C70" s="35"/>
      <c r="D70" s="35"/>
      <c r="E70" s="35"/>
      <c r="F70" s="35"/>
      <c r="G70" s="35"/>
      <c r="H70" s="35"/>
      <c r="I70" s="126"/>
      <c r="J70" s="35"/>
      <c r="K70" s="35"/>
      <c r="L70" s="39"/>
    </row>
    <row r="71" s="1" customFormat="1" ht="6.96" customHeight="1">
      <c r="B71" s="53"/>
      <c r="C71" s="54"/>
      <c r="D71" s="54"/>
      <c r="E71" s="54"/>
      <c r="F71" s="54"/>
      <c r="G71" s="54"/>
      <c r="H71" s="54"/>
      <c r="I71" s="150"/>
      <c r="J71" s="54"/>
      <c r="K71" s="54"/>
      <c r="L71" s="39"/>
    </row>
    <row r="75" s="1" customFormat="1" ht="6.96" customHeight="1">
      <c r="B75" s="55"/>
      <c r="C75" s="56"/>
      <c r="D75" s="56"/>
      <c r="E75" s="56"/>
      <c r="F75" s="56"/>
      <c r="G75" s="56"/>
      <c r="H75" s="56"/>
      <c r="I75" s="153"/>
      <c r="J75" s="56"/>
      <c r="K75" s="56"/>
      <c r="L75" s="39"/>
    </row>
    <row r="76" s="1" customFormat="1" ht="24.96" customHeight="1">
      <c r="B76" s="34"/>
      <c r="C76" s="19" t="s">
        <v>119</v>
      </c>
      <c r="D76" s="35"/>
      <c r="E76" s="35"/>
      <c r="F76" s="35"/>
      <c r="G76" s="35"/>
      <c r="H76" s="35"/>
      <c r="I76" s="126"/>
      <c r="J76" s="35"/>
      <c r="K76" s="35"/>
      <c r="L76" s="39"/>
    </row>
    <row r="77" s="1" customFormat="1" ht="6.96" customHeight="1">
      <c r="B77" s="34"/>
      <c r="C77" s="35"/>
      <c r="D77" s="35"/>
      <c r="E77" s="35"/>
      <c r="F77" s="35"/>
      <c r="G77" s="35"/>
      <c r="H77" s="35"/>
      <c r="I77" s="126"/>
      <c r="J77" s="35"/>
      <c r="K77" s="35"/>
      <c r="L77" s="39"/>
    </row>
    <row r="78" s="1" customFormat="1" ht="12" customHeight="1">
      <c r="B78" s="34"/>
      <c r="C78" s="28" t="s">
        <v>16</v>
      </c>
      <c r="D78" s="35"/>
      <c r="E78" s="35"/>
      <c r="F78" s="35"/>
      <c r="G78" s="35"/>
      <c r="H78" s="35"/>
      <c r="I78" s="126"/>
      <c r="J78" s="35"/>
      <c r="K78" s="35"/>
      <c r="L78" s="39"/>
    </row>
    <row r="79" s="1" customFormat="1" ht="14.4" customHeight="1">
      <c r="B79" s="34"/>
      <c r="C79" s="35"/>
      <c r="D79" s="35"/>
      <c r="E79" s="154" t="str">
        <f>E7</f>
        <v>Oprava informačního zařízení v žst. Zdice, Hořovice, Praha Uhříněves, Říčany, Strančice a Benešov u Prahy.</v>
      </c>
      <c r="F79" s="28"/>
      <c r="G79" s="28"/>
      <c r="H79" s="28"/>
      <c r="I79" s="126"/>
      <c r="J79" s="35"/>
      <c r="K79" s="35"/>
      <c r="L79" s="39"/>
    </row>
    <row r="80" s="1" customFormat="1" ht="12" customHeight="1">
      <c r="B80" s="34"/>
      <c r="C80" s="28" t="s">
        <v>106</v>
      </c>
      <c r="D80" s="35"/>
      <c r="E80" s="35"/>
      <c r="F80" s="35"/>
      <c r="G80" s="35"/>
      <c r="H80" s="35"/>
      <c r="I80" s="126"/>
      <c r="J80" s="35"/>
      <c r="K80" s="35"/>
      <c r="L80" s="39"/>
    </row>
    <row r="81" s="1" customFormat="1" ht="14.4" customHeight="1">
      <c r="B81" s="34"/>
      <c r="C81" s="35"/>
      <c r="D81" s="35"/>
      <c r="E81" s="60" t="str">
        <f>E9</f>
        <v>9 - náhrada stávajícího kamerového systému Zdice</v>
      </c>
      <c r="F81" s="35"/>
      <c r="G81" s="35"/>
      <c r="H81" s="35"/>
      <c r="I81" s="126"/>
      <c r="J81" s="35"/>
      <c r="K81" s="35"/>
      <c r="L81" s="39"/>
    </row>
    <row r="82" s="1" customFormat="1" ht="6.96" customHeight="1">
      <c r="B82" s="34"/>
      <c r="C82" s="35"/>
      <c r="D82" s="35"/>
      <c r="E82" s="35"/>
      <c r="F82" s="35"/>
      <c r="G82" s="35"/>
      <c r="H82" s="35"/>
      <c r="I82" s="126"/>
      <c r="J82" s="35"/>
      <c r="K82" s="35"/>
      <c r="L82" s="39"/>
    </row>
    <row r="83" s="1" customFormat="1" ht="12" customHeight="1">
      <c r="B83" s="34"/>
      <c r="C83" s="28" t="s">
        <v>21</v>
      </c>
      <c r="D83" s="35"/>
      <c r="E83" s="35"/>
      <c r="F83" s="23" t="str">
        <f>F12</f>
        <v>Zdice</v>
      </c>
      <c r="G83" s="35"/>
      <c r="H83" s="35"/>
      <c r="I83" s="128" t="s">
        <v>23</v>
      </c>
      <c r="J83" s="63" t="str">
        <f>IF(J12="","",J12)</f>
        <v>14. 6. 2019</v>
      </c>
      <c r="K83" s="35"/>
      <c r="L83" s="39"/>
    </row>
    <row r="84" s="1" customFormat="1" ht="6.96" customHeight="1">
      <c r="B84" s="34"/>
      <c r="C84" s="35"/>
      <c r="D84" s="35"/>
      <c r="E84" s="35"/>
      <c r="F84" s="35"/>
      <c r="G84" s="35"/>
      <c r="H84" s="35"/>
      <c r="I84" s="126"/>
      <c r="J84" s="35"/>
      <c r="K84" s="35"/>
      <c r="L84" s="39"/>
    </row>
    <row r="85" s="1" customFormat="1" ht="12.6" customHeight="1">
      <c r="B85" s="34"/>
      <c r="C85" s="28" t="s">
        <v>25</v>
      </c>
      <c r="D85" s="35"/>
      <c r="E85" s="35"/>
      <c r="F85" s="23" t="str">
        <f>E15</f>
        <v>Ing. František Voslář</v>
      </c>
      <c r="G85" s="35"/>
      <c r="H85" s="35"/>
      <c r="I85" s="128" t="s">
        <v>31</v>
      </c>
      <c r="J85" s="32" t="str">
        <f>E21</f>
        <v>Ing. Živko Macuroski</v>
      </c>
      <c r="K85" s="35"/>
      <c r="L85" s="39"/>
    </row>
    <row r="86" s="1" customFormat="1" ht="12.6" customHeight="1">
      <c r="B86" s="34"/>
      <c r="C86" s="28" t="s">
        <v>29</v>
      </c>
      <c r="D86" s="35"/>
      <c r="E86" s="35"/>
      <c r="F86" s="23" t="str">
        <f>IF(E18="","",E18)</f>
        <v>Vyplň údaj</v>
      </c>
      <c r="G86" s="35"/>
      <c r="H86" s="35"/>
      <c r="I86" s="128" t="s">
        <v>34</v>
      </c>
      <c r="J86" s="32" t="str">
        <f>E24</f>
        <v>Zdeněk Hron</v>
      </c>
      <c r="K86" s="35"/>
      <c r="L86" s="39"/>
    </row>
    <row r="87" s="1" customFormat="1" ht="10.32" customHeight="1">
      <c r="B87" s="34"/>
      <c r="C87" s="35"/>
      <c r="D87" s="35"/>
      <c r="E87" s="35"/>
      <c r="F87" s="35"/>
      <c r="G87" s="35"/>
      <c r="H87" s="35"/>
      <c r="I87" s="126"/>
      <c r="J87" s="35"/>
      <c r="K87" s="35"/>
      <c r="L87" s="39"/>
    </row>
    <row r="88" s="8" customFormat="1" ht="29.28" customHeight="1">
      <c r="B88" s="167"/>
      <c r="C88" s="168" t="s">
        <v>120</v>
      </c>
      <c r="D88" s="169" t="s">
        <v>57</v>
      </c>
      <c r="E88" s="169" t="s">
        <v>53</v>
      </c>
      <c r="F88" s="169" t="s">
        <v>54</v>
      </c>
      <c r="G88" s="169" t="s">
        <v>121</v>
      </c>
      <c r="H88" s="169" t="s">
        <v>122</v>
      </c>
      <c r="I88" s="170" t="s">
        <v>123</v>
      </c>
      <c r="J88" s="169" t="s">
        <v>111</v>
      </c>
      <c r="K88" s="171" t="s">
        <v>124</v>
      </c>
      <c r="L88" s="172"/>
      <c r="M88" s="83" t="s">
        <v>19</v>
      </c>
      <c r="N88" s="84" t="s">
        <v>42</v>
      </c>
      <c r="O88" s="84" t="s">
        <v>125</v>
      </c>
      <c r="P88" s="84" t="s">
        <v>126</v>
      </c>
      <c r="Q88" s="84" t="s">
        <v>127</v>
      </c>
      <c r="R88" s="84" t="s">
        <v>128</v>
      </c>
      <c r="S88" s="84" t="s">
        <v>129</v>
      </c>
      <c r="T88" s="85" t="s">
        <v>130</v>
      </c>
    </row>
    <row r="89" s="1" customFormat="1" ht="22.8" customHeight="1">
      <c r="B89" s="34"/>
      <c r="C89" s="90" t="s">
        <v>131</v>
      </c>
      <c r="D89" s="35"/>
      <c r="E89" s="35"/>
      <c r="F89" s="35"/>
      <c r="G89" s="35"/>
      <c r="H89" s="35"/>
      <c r="I89" s="126"/>
      <c r="J89" s="173">
        <f>BK89</f>
        <v>0</v>
      </c>
      <c r="K89" s="35"/>
      <c r="L89" s="39"/>
      <c r="M89" s="86"/>
      <c r="N89" s="87"/>
      <c r="O89" s="87"/>
      <c r="P89" s="174">
        <f>P90+P121+P136+P145+P155+P185+P202+P211+P225+P230</f>
        <v>0</v>
      </c>
      <c r="Q89" s="87"/>
      <c r="R89" s="174">
        <f>R90+R121+R136+R145+R155+R185+R202+R211+R225+R230</f>
        <v>0</v>
      </c>
      <c r="S89" s="87"/>
      <c r="T89" s="175">
        <f>T90+T121+T136+T145+T155+T185+T202+T211+T225+T230</f>
        <v>0</v>
      </c>
      <c r="AT89" s="13" t="s">
        <v>71</v>
      </c>
      <c r="AU89" s="13" t="s">
        <v>112</v>
      </c>
      <c r="BK89" s="176">
        <f>BK90+BK121+BK136+BK145+BK155+BK185+BK202+BK211+BK225+BK230</f>
        <v>0</v>
      </c>
    </row>
    <row r="90" s="9" customFormat="1" ht="25.92" customHeight="1">
      <c r="B90" s="177"/>
      <c r="C90" s="178"/>
      <c r="D90" s="179" t="s">
        <v>71</v>
      </c>
      <c r="E90" s="180" t="s">
        <v>132</v>
      </c>
      <c r="F90" s="180" t="s">
        <v>133</v>
      </c>
      <c r="G90" s="178"/>
      <c r="H90" s="178"/>
      <c r="I90" s="181"/>
      <c r="J90" s="182">
        <f>BK90</f>
        <v>0</v>
      </c>
      <c r="K90" s="178"/>
      <c r="L90" s="183"/>
      <c r="M90" s="184"/>
      <c r="N90" s="185"/>
      <c r="O90" s="185"/>
      <c r="P90" s="186">
        <f>SUM(P91:P120)</f>
        <v>0</v>
      </c>
      <c r="Q90" s="185"/>
      <c r="R90" s="186">
        <f>SUM(R91:R120)</f>
        <v>0</v>
      </c>
      <c r="S90" s="185"/>
      <c r="T90" s="187">
        <f>SUM(T91:T120)</f>
        <v>0</v>
      </c>
      <c r="AR90" s="188" t="s">
        <v>77</v>
      </c>
      <c r="AT90" s="189" t="s">
        <v>71</v>
      </c>
      <c r="AU90" s="189" t="s">
        <v>72</v>
      </c>
      <c r="AY90" s="188" t="s">
        <v>134</v>
      </c>
      <c r="BK90" s="190">
        <f>SUM(BK91:BK120)</f>
        <v>0</v>
      </c>
    </row>
    <row r="91" s="1" customFormat="1" ht="40.8" customHeight="1">
      <c r="B91" s="34"/>
      <c r="C91" s="191" t="s">
        <v>72</v>
      </c>
      <c r="D91" s="191" t="s">
        <v>135</v>
      </c>
      <c r="E91" s="192" t="s">
        <v>136</v>
      </c>
      <c r="F91" s="193" t="s">
        <v>623</v>
      </c>
      <c r="G91" s="194" t="s">
        <v>138</v>
      </c>
      <c r="H91" s="195">
        <v>1</v>
      </c>
      <c r="I91" s="196"/>
      <c r="J91" s="197">
        <f>ROUND(I91*H91,2)</f>
        <v>0</v>
      </c>
      <c r="K91" s="193" t="s">
        <v>19</v>
      </c>
      <c r="L91" s="198"/>
      <c r="M91" s="199" t="s">
        <v>19</v>
      </c>
      <c r="N91" s="200" t="s">
        <v>43</v>
      </c>
      <c r="O91" s="75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AR91" s="13" t="s">
        <v>99</v>
      </c>
      <c r="AT91" s="13" t="s">
        <v>135</v>
      </c>
      <c r="AU91" s="13" t="s">
        <v>77</v>
      </c>
      <c r="AY91" s="13" t="s">
        <v>134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13" t="s">
        <v>77</v>
      </c>
      <c r="BK91" s="203">
        <f>ROUND(I91*H91,2)</f>
        <v>0</v>
      </c>
      <c r="BL91" s="13" t="s">
        <v>87</v>
      </c>
      <c r="BM91" s="13" t="s">
        <v>81</v>
      </c>
    </row>
    <row r="92" s="1" customFormat="1" ht="14.4" customHeight="1">
      <c r="B92" s="34"/>
      <c r="C92" s="191" t="s">
        <v>72</v>
      </c>
      <c r="D92" s="191" t="s">
        <v>135</v>
      </c>
      <c r="E92" s="192" t="s">
        <v>139</v>
      </c>
      <c r="F92" s="193" t="s">
        <v>140</v>
      </c>
      <c r="G92" s="194" t="s">
        <v>138</v>
      </c>
      <c r="H92" s="195">
        <v>4</v>
      </c>
      <c r="I92" s="196"/>
      <c r="J92" s="197">
        <f>ROUND(I92*H92,2)</f>
        <v>0</v>
      </c>
      <c r="K92" s="193" t="s">
        <v>19</v>
      </c>
      <c r="L92" s="198"/>
      <c r="M92" s="199" t="s">
        <v>19</v>
      </c>
      <c r="N92" s="200" t="s">
        <v>43</v>
      </c>
      <c r="O92" s="75"/>
      <c r="P92" s="201">
        <f>O92*H92</f>
        <v>0</v>
      </c>
      <c r="Q92" s="201">
        <v>0</v>
      </c>
      <c r="R92" s="201">
        <f>Q92*H92</f>
        <v>0</v>
      </c>
      <c r="S92" s="201">
        <v>0</v>
      </c>
      <c r="T92" s="202">
        <f>S92*H92</f>
        <v>0</v>
      </c>
      <c r="AR92" s="13" t="s">
        <v>99</v>
      </c>
      <c r="AT92" s="13" t="s">
        <v>135</v>
      </c>
      <c r="AU92" s="13" t="s">
        <v>77</v>
      </c>
      <c r="AY92" s="13" t="s">
        <v>134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13" t="s">
        <v>77</v>
      </c>
      <c r="BK92" s="203">
        <f>ROUND(I92*H92,2)</f>
        <v>0</v>
      </c>
      <c r="BL92" s="13" t="s">
        <v>87</v>
      </c>
      <c r="BM92" s="13" t="s">
        <v>87</v>
      </c>
    </row>
    <row r="93" s="1" customFormat="1" ht="14.4" customHeight="1">
      <c r="B93" s="34"/>
      <c r="C93" s="191" t="s">
        <v>72</v>
      </c>
      <c r="D93" s="191" t="s">
        <v>135</v>
      </c>
      <c r="E93" s="192" t="s">
        <v>141</v>
      </c>
      <c r="F93" s="193" t="s">
        <v>142</v>
      </c>
      <c r="G93" s="194" t="s">
        <v>138</v>
      </c>
      <c r="H93" s="195">
        <v>1</v>
      </c>
      <c r="I93" s="196"/>
      <c r="J93" s="197">
        <f>ROUND(I93*H93,2)</f>
        <v>0</v>
      </c>
      <c r="K93" s="193" t="s">
        <v>19</v>
      </c>
      <c r="L93" s="198"/>
      <c r="M93" s="199" t="s">
        <v>19</v>
      </c>
      <c r="N93" s="200" t="s">
        <v>43</v>
      </c>
      <c r="O93" s="75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13" t="s">
        <v>99</v>
      </c>
      <c r="AT93" s="13" t="s">
        <v>135</v>
      </c>
      <c r="AU93" s="13" t="s">
        <v>77</v>
      </c>
      <c r="AY93" s="13" t="s">
        <v>134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13" t="s">
        <v>77</v>
      </c>
      <c r="BK93" s="203">
        <f>ROUND(I93*H93,2)</f>
        <v>0</v>
      </c>
      <c r="BL93" s="13" t="s">
        <v>87</v>
      </c>
      <c r="BM93" s="13" t="s">
        <v>93</v>
      </c>
    </row>
    <row r="94" s="1" customFormat="1" ht="14.4" customHeight="1">
      <c r="B94" s="34"/>
      <c r="C94" s="191" t="s">
        <v>72</v>
      </c>
      <c r="D94" s="191" t="s">
        <v>135</v>
      </c>
      <c r="E94" s="192" t="s">
        <v>183</v>
      </c>
      <c r="F94" s="193" t="s">
        <v>184</v>
      </c>
      <c r="G94" s="194" t="s">
        <v>185</v>
      </c>
      <c r="H94" s="195">
        <v>1</v>
      </c>
      <c r="I94" s="196"/>
      <c r="J94" s="197">
        <f>ROUND(I94*H94,2)</f>
        <v>0</v>
      </c>
      <c r="K94" s="193" t="s">
        <v>19</v>
      </c>
      <c r="L94" s="198"/>
      <c r="M94" s="199" t="s">
        <v>19</v>
      </c>
      <c r="N94" s="200" t="s">
        <v>43</v>
      </c>
      <c r="O94" s="75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AR94" s="13" t="s">
        <v>99</v>
      </c>
      <c r="AT94" s="13" t="s">
        <v>135</v>
      </c>
      <c r="AU94" s="13" t="s">
        <v>77</v>
      </c>
      <c r="AY94" s="13" t="s">
        <v>134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13" t="s">
        <v>77</v>
      </c>
      <c r="BK94" s="203">
        <f>ROUND(I94*H94,2)</f>
        <v>0</v>
      </c>
      <c r="BL94" s="13" t="s">
        <v>87</v>
      </c>
      <c r="BM94" s="13" t="s">
        <v>99</v>
      </c>
    </row>
    <row r="95" s="1" customFormat="1" ht="20.4" customHeight="1">
      <c r="B95" s="34"/>
      <c r="C95" s="191" t="s">
        <v>72</v>
      </c>
      <c r="D95" s="191" t="s">
        <v>135</v>
      </c>
      <c r="E95" s="192" t="s">
        <v>187</v>
      </c>
      <c r="F95" s="193" t="s">
        <v>188</v>
      </c>
      <c r="G95" s="194" t="s">
        <v>138</v>
      </c>
      <c r="H95" s="195">
        <v>1</v>
      </c>
      <c r="I95" s="196"/>
      <c r="J95" s="197">
        <f>ROUND(I95*H95,2)</f>
        <v>0</v>
      </c>
      <c r="K95" s="193" t="s">
        <v>19</v>
      </c>
      <c r="L95" s="198"/>
      <c r="M95" s="199" t="s">
        <v>19</v>
      </c>
      <c r="N95" s="200" t="s">
        <v>43</v>
      </c>
      <c r="O95" s="75"/>
      <c r="P95" s="201">
        <f>O95*H95</f>
        <v>0</v>
      </c>
      <c r="Q95" s="201">
        <v>0</v>
      </c>
      <c r="R95" s="201">
        <f>Q95*H95</f>
        <v>0</v>
      </c>
      <c r="S95" s="201">
        <v>0</v>
      </c>
      <c r="T95" s="202">
        <f>S95*H95</f>
        <v>0</v>
      </c>
      <c r="AR95" s="13" t="s">
        <v>99</v>
      </c>
      <c r="AT95" s="13" t="s">
        <v>135</v>
      </c>
      <c r="AU95" s="13" t="s">
        <v>77</v>
      </c>
      <c r="AY95" s="13" t="s">
        <v>134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13" t="s">
        <v>77</v>
      </c>
      <c r="BK95" s="203">
        <f>ROUND(I95*H95,2)</f>
        <v>0</v>
      </c>
      <c r="BL95" s="13" t="s">
        <v>87</v>
      </c>
      <c r="BM95" s="13" t="s">
        <v>147</v>
      </c>
    </row>
    <row r="96" s="1" customFormat="1" ht="14.4" customHeight="1">
      <c r="B96" s="34"/>
      <c r="C96" s="191" t="s">
        <v>72</v>
      </c>
      <c r="D96" s="191" t="s">
        <v>135</v>
      </c>
      <c r="E96" s="192" t="s">
        <v>190</v>
      </c>
      <c r="F96" s="193" t="s">
        <v>191</v>
      </c>
      <c r="G96" s="194" t="s">
        <v>138</v>
      </c>
      <c r="H96" s="195">
        <v>1</v>
      </c>
      <c r="I96" s="196"/>
      <c r="J96" s="197">
        <f>ROUND(I96*H96,2)</f>
        <v>0</v>
      </c>
      <c r="K96" s="193" t="s">
        <v>19</v>
      </c>
      <c r="L96" s="198"/>
      <c r="M96" s="199" t="s">
        <v>19</v>
      </c>
      <c r="N96" s="200" t="s">
        <v>43</v>
      </c>
      <c r="O96" s="75"/>
      <c r="P96" s="201">
        <f>O96*H96</f>
        <v>0</v>
      </c>
      <c r="Q96" s="201">
        <v>0</v>
      </c>
      <c r="R96" s="201">
        <f>Q96*H96</f>
        <v>0</v>
      </c>
      <c r="S96" s="201">
        <v>0</v>
      </c>
      <c r="T96" s="202">
        <f>S96*H96</f>
        <v>0</v>
      </c>
      <c r="AR96" s="13" t="s">
        <v>99</v>
      </c>
      <c r="AT96" s="13" t="s">
        <v>135</v>
      </c>
      <c r="AU96" s="13" t="s">
        <v>77</v>
      </c>
      <c r="AY96" s="13" t="s">
        <v>134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13" t="s">
        <v>77</v>
      </c>
      <c r="BK96" s="203">
        <f>ROUND(I96*H96,2)</f>
        <v>0</v>
      </c>
      <c r="BL96" s="13" t="s">
        <v>87</v>
      </c>
      <c r="BM96" s="13" t="s">
        <v>175</v>
      </c>
    </row>
    <row r="97" s="1" customFormat="1" ht="20.4" customHeight="1">
      <c r="B97" s="34"/>
      <c r="C97" s="191" t="s">
        <v>72</v>
      </c>
      <c r="D97" s="191" t="s">
        <v>135</v>
      </c>
      <c r="E97" s="192" t="s">
        <v>193</v>
      </c>
      <c r="F97" s="193" t="s">
        <v>194</v>
      </c>
      <c r="G97" s="194" t="s">
        <v>138</v>
      </c>
      <c r="H97" s="195">
        <v>1</v>
      </c>
      <c r="I97" s="196"/>
      <c r="J97" s="197">
        <f>ROUND(I97*H97,2)</f>
        <v>0</v>
      </c>
      <c r="K97" s="193" t="s">
        <v>19</v>
      </c>
      <c r="L97" s="198"/>
      <c r="M97" s="199" t="s">
        <v>19</v>
      </c>
      <c r="N97" s="200" t="s">
        <v>43</v>
      </c>
      <c r="O97" s="75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AR97" s="13" t="s">
        <v>99</v>
      </c>
      <c r="AT97" s="13" t="s">
        <v>135</v>
      </c>
      <c r="AU97" s="13" t="s">
        <v>77</v>
      </c>
      <c r="AY97" s="13" t="s">
        <v>134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13" t="s">
        <v>77</v>
      </c>
      <c r="BK97" s="203">
        <f>ROUND(I97*H97,2)</f>
        <v>0</v>
      </c>
      <c r="BL97" s="13" t="s">
        <v>87</v>
      </c>
      <c r="BM97" s="13" t="s">
        <v>157</v>
      </c>
    </row>
    <row r="98" s="1" customFormat="1" ht="14.4" customHeight="1">
      <c r="B98" s="34"/>
      <c r="C98" s="191" t="s">
        <v>72</v>
      </c>
      <c r="D98" s="191" t="s">
        <v>135</v>
      </c>
      <c r="E98" s="192" t="s">
        <v>196</v>
      </c>
      <c r="F98" s="193" t="s">
        <v>197</v>
      </c>
      <c r="G98" s="194" t="s">
        <v>138</v>
      </c>
      <c r="H98" s="195">
        <v>1</v>
      </c>
      <c r="I98" s="196"/>
      <c r="J98" s="197">
        <f>ROUND(I98*H98,2)</f>
        <v>0</v>
      </c>
      <c r="K98" s="193" t="s">
        <v>19</v>
      </c>
      <c r="L98" s="198"/>
      <c r="M98" s="199" t="s">
        <v>19</v>
      </c>
      <c r="N98" s="200" t="s">
        <v>43</v>
      </c>
      <c r="O98" s="75"/>
      <c r="P98" s="201">
        <f>O98*H98</f>
        <v>0</v>
      </c>
      <c r="Q98" s="201">
        <v>0</v>
      </c>
      <c r="R98" s="201">
        <f>Q98*H98</f>
        <v>0</v>
      </c>
      <c r="S98" s="201">
        <v>0</v>
      </c>
      <c r="T98" s="202">
        <f>S98*H98</f>
        <v>0</v>
      </c>
      <c r="AR98" s="13" t="s">
        <v>99</v>
      </c>
      <c r="AT98" s="13" t="s">
        <v>135</v>
      </c>
      <c r="AU98" s="13" t="s">
        <v>77</v>
      </c>
      <c r="AY98" s="13" t="s">
        <v>134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13" t="s">
        <v>77</v>
      </c>
      <c r="BK98" s="203">
        <f>ROUND(I98*H98,2)</f>
        <v>0</v>
      </c>
      <c r="BL98" s="13" t="s">
        <v>87</v>
      </c>
      <c r="BM98" s="13" t="s">
        <v>186</v>
      </c>
    </row>
    <row r="99" s="1" customFormat="1" ht="14.4" customHeight="1">
      <c r="B99" s="34"/>
      <c r="C99" s="191" t="s">
        <v>72</v>
      </c>
      <c r="D99" s="191" t="s">
        <v>135</v>
      </c>
      <c r="E99" s="192" t="s">
        <v>199</v>
      </c>
      <c r="F99" s="193" t="s">
        <v>200</v>
      </c>
      <c r="G99" s="194" t="s">
        <v>138</v>
      </c>
      <c r="H99" s="195">
        <v>1</v>
      </c>
      <c r="I99" s="196"/>
      <c r="J99" s="197">
        <f>ROUND(I99*H99,2)</f>
        <v>0</v>
      </c>
      <c r="K99" s="193" t="s">
        <v>19</v>
      </c>
      <c r="L99" s="198"/>
      <c r="M99" s="199" t="s">
        <v>19</v>
      </c>
      <c r="N99" s="200" t="s">
        <v>43</v>
      </c>
      <c r="O99" s="75"/>
      <c r="P99" s="201">
        <f>O99*H99</f>
        <v>0</v>
      </c>
      <c r="Q99" s="201">
        <v>0</v>
      </c>
      <c r="R99" s="201">
        <f>Q99*H99</f>
        <v>0</v>
      </c>
      <c r="S99" s="201">
        <v>0</v>
      </c>
      <c r="T99" s="202">
        <f>S99*H99</f>
        <v>0</v>
      </c>
      <c r="AR99" s="13" t="s">
        <v>99</v>
      </c>
      <c r="AT99" s="13" t="s">
        <v>135</v>
      </c>
      <c r="AU99" s="13" t="s">
        <v>77</v>
      </c>
      <c r="AY99" s="13" t="s">
        <v>134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13" t="s">
        <v>77</v>
      </c>
      <c r="BK99" s="203">
        <f>ROUND(I99*H99,2)</f>
        <v>0</v>
      </c>
      <c r="BL99" s="13" t="s">
        <v>87</v>
      </c>
      <c r="BM99" s="13" t="s">
        <v>559</v>
      </c>
    </row>
    <row r="100" s="1" customFormat="1" ht="14.4" customHeight="1">
      <c r="B100" s="34"/>
      <c r="C100" s="191" t="s">
        <v>72</v>
      </c>
      <c r="D100" s="191" t="s">
        <v>135</v>
      </c>
      <c r="E100" s="192" t="s">
        <v>202</v>
      </c>
      <c r="F100" s="193" t="s">
        <v>203</v>
      </c>
      <c r="G100" s="194" t="s">
        <v>138</v>
      </c>
      <c r="H100" s="195">
        <v>1</v>
      </c>
      <c r="I100" s="196"/>
      <c r="J100" s="197">
        <f>ROUND(I100*H100,2)</f>
        <v>0</v>
      </c>
      <c r="K100" s="193" t="s">
        <v>19</v>
      </c>
      <c r="L100" s="198"/>
      <c r="M100" s="199" t="s">
        <v>19</v>
      </c>
      <c r="N100" s="200" t="s">
        <v>43</v>
      </c>
      <c r="O100" s="75"/>
      <c r="P100" s="201">
        <f>O100*H100</f>
        <v>0</v>
      </c>
      <c r="Q100" s="201">
        <v>0</v>
      </c>
      <c r="R100" s="201">
        <f>Q100*H100</f>
        <v>0</v>
      </c>
      <c r="S100" s="201">
        <v>0</v>
      </c>
      <c r="T100" s="202">
        <f>S100*H100</f>
        <v>0</v>
      </c>
      <c r="AR100" s="13" t="s">
        <v>99</v>
      </c>
      <c r="AT100" s="13" t="s">
        <v>135</v>
      </c>
      <c r="AU100" s="13" t="s">
        <v>77</v>
      </c>
      <c r="AY100" s="13" t="s">
        <v>134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13" t="s">
        <v>77</v>
      </c>
      <c r="BK100" s="203">
        <f>ROUND(I100*H100,2)</f>
        <v>0</v>
      </c>
      <c r="BL100" s="13" t="s">
        <v>87</v>
      </c>
      <c r="BM100" s="13" t="s">
        <v>189</v>
      </c>
    </row>
    <row r="101" s="1" customFormat="1" ht="14.4" customHeight="1">
      <c r="B101" s="34"/>
      <c r="C101" s="191" t="s">
        <v>72</v>
      </c>
      <c r="D101" s="191" t="s">
        <v>135</v>
      </c>
      <c r="E101" s="192" t="s">
        <v>205</v>
      </c>
      <c r="F101" s="193" t="s">
        <v>206</v>
      </c>
      <c r="G101" s="194" t="s">
        <v>138</v>
      </c>
      <c r="H101" s="195">
        <v>1</v>
      </c>
      <c r="I101" s="196"/>
      <c r="J101" s="197">
        <f>ROUND(I101*H101,2)</f>
        <v>0</v>
      </c>
      <c r="K101" s="193" t="s">
        <v>19</v>
      </c>
      <c r="L101" s="198"/>
      <c r="M101" s="199" t="s">
        <v>19</v>
      </c>
      <c r="N101" s="200" t="s">
        <v>43</v>
      </c>
      <c r="O101" s="75"/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AR101" s="13" t="s">
        <v>99</v>
      </c>
      <c r="AT101" s="13" t="s">
        <v>135</v>
      </c>
      <c r="AU101" s="13" t="s">
        <v>77</v>
      </c>
      <c r="AY101" s="13" t="s">
        <v>134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13" t="s">
        <v>77</v>
      </c>
      <c r="BK101" s="203">
        <f>ROUND(I101*H101,2)</f>
        <v>0</v>
      </c>
      <c r="BL101" s="13" t="s">
        <v>87</v>
      </c>
      <c r="BM101" s="13" t="s">
        <v>192</v>
      </c>
    </row>
    <row r="102" s="1" customFormat="1" ht="14.4" customHeight="1">
      <c r="B102" s="34"/>
      <c r="C102" s="191" t="s">
        <v>72</v>
      </c>
      <c r="D102" s="191" t="s">
        <v>135</v>
      </c>
      <c r="E102" s="192" t="s">
        <v>558</v>
      </c>
      <c r="F102" s="193" t="s">
        <v>209</v>
      </c>
      <c r="G102" s="194" t="s">
        <v>138</v>
      </c>
      <c r="H102" s="195">
        <v>4</v>
      </c>
      <c r="I102" s="196"/>
      <c r="J102" s="197">
        <f>ROUND(I102*H102,2)</f>
        <v>0</v>
      </c>
      <c r="K102" s="193" t="s">
        <v>19</v>
      </c>
      <c r="L102" s="198"/>
      <c r="M102" s="199" t="s">
        <v>19</v>
      </c>
      <c r="N102" s="200" t="s">
        <v>43</v>
      </c>
      <c r="O102" s="75"/>
      <c r="P102" s="201">
        <f>O102*H102</f>
        <v>0</v>
      </c>
      <c r="Q102" s="201">
        <v>0</v>
      </c>
      <c r="R102" s="201">
        <f>Q102*H102</f>
        <v>0</v>
      </c>
      <c r="S102" s="201">
        <v>0</v>
      </c>
      <c r="T102" s="202">
        <f>S102*H102</f>
        <v>0</v>
      </c>
      <c r="AR102" s="13" t="s">
        <v>99</v>
      </c>
      <c r="AT102" s="13" t="s">
        <v>135</v>
      </c>
      <c r="AU102" s="13" t="s">
        <v>77</v>
      </c>
      <c r="AY102" s="13" t="s">
        <v>134</v>
      </c>
      <c r="BE102" s="203">
        <f>IF(N102="základní",J102,0)</f>
        <v>0</v>
      </c>
      <c r="BF102" s="203">
        <f>IF(N102="snížená",J102,0)</f>
        <v>0</v>
      </c>
      <c r="BG102" s="203">
        <f>IF(N102="zákl. přenesená",J102,0)</f>
        <v>0</v>
      </c>
      <c r="BH102" s="203">
        <f>IF(N102="sníž. přenesená",J102,0)</f>
        <v>0</v>
      </c>
      <c r="BI102" s="203">
        <f>IF(N102="nulová",J102,0)</f>
        <v>0</v>
      </c>
      <c r="BJ102" s="13" t="s">
        <v>77</v>
      </c>
      <c r="BK102" s="203">
        <f>ROUND(I102*H102,2)</f>
        <v>0</v>
      </c>
      <c r="BL102" s="13" t="s">
        <v>87</v>
      </c>
      <c r="BM102" s="13" t="s">
        <v>195</v>
      </c>
    </row>
    <row r="103" s="1" customFormat="1" ht="14.4" customHeight="1">
      <c r="B103" s="34"/>
      <c r="C103" s="191" t="s">
        <v>72</v>
      </c>
      <c r="D103" s="191" t="s">
        <v>135</v>
      </c>
      <c r="E103" s="192" t="s">
        <v>217</v>
      </c>
      <c r="F103" s="193" t="s">
        <v>218</v>
      </c>
      <c r="G103" s="194" t="s">
        <v>138</v>
      </c>
      <c r="H103" s="195">
        <v>2</v>
      </c>
      <c r="I103" s="196"/>
      <c r="J103" s="197">
        <f>ROUND(I103*H103,2)</f>
        <v>0</v>
      </c>
      <c r="K103" s="193" t="s">
        <v>19</v>
      </c>
      <c r="L103" s="198"/>
      <c r="M103" s="199" t="s">
        <v>19</v>
      </c>
      <c r="N103" s="200" t="s">
        <v>43</v>
      </c>
      <c r="O103" s="75"/>
      <c r="P103" s="201">
        <f>O103*H103</f>
        <v>0</v>
      </c>
      <c r="Q103" s="201">
        <v>0</v>
      </c>
      <c r="R103" s="201">
        <f>Q103*H103</f>
        <v>0</v>
      </c>
      <c r="S103" s="201">
        <v>0</v>
      </c>
      <c r="T103" s="202">
        <f>S103*H103</f>
        <v>0</v>
      </c>
      <c r="AR103" s="13" t="s">
        <v>99</v>
      </c>
      <c r="AT103" s="13" t="s">
        <v>135</v>
      </c>
      <c r="AU103" s="13" t="s">
        <v>77</v>
      </c>
      <c r="AY103" s="13" t="s">
        <v>134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13" t="s">
        <v>77</v>
      </c>
      <c r="BK103" s="203">
        <f>ROUND(I103*H103,2)</f>
        <v>0</v>
      </c>
      <c r="BL103" s="13" t="s">
        <v>87</v>
      </c>
      <c r="BM103" s="13" t="s">
        <v>198</v>
      </c>
    </row>
    <row r="104" s="1" customFormat="1" ht="14.4" customHeight="1">
      <c r="B104" s="34"/>
      <c r="C104" s="191" t="s">
        <v>72</v>
      </c>
      <c r="D104" s="191" t="s">
        <v>135</v>
      </c>
      <c r="E104" s="192" t="s">
        <v>220</v>
      </c>
      <c r="F104" s="193" t="s">
        <v>221</v>
      </c>
      <c r="G104" s="194" t="s">
        <v>138</v>
      </c>
      <c r="H104" s="195">
        <v>2</v>
      </c>
      <c r="I104" s="196"/>
      <c r="J104" s="197">
        <f>ROUND(I104*H104,2)</f>
        <v>0</v>
      </c>
      <c r="K104" s="193" t="s">
        <v>19</v>
      </c>
      <c r="L104" s="198"/>
      <c r="M104" s="199" t="s">
        <v>19</v>
      </c>
      <c r="N104" s="200" t="s">
        <v>43</v>
      </c>
      <c r="O104" s="75"/>
      <c r="P104" s="201">
        <f>O104*H104</f>
        <v>0</v>
      </c>
      <c r="Q104" s="201">
        <v>0</v>
      </c>
      <c r="R104" s="201">
        <f>Q104*H104</f>
        <v>0</v>
      </c>
      <c r="S104" s="201">
        <v>0</v>
      </c>
      <c r="T104" s="202">
        <f>S104*H104</f>
        <v>0</v>
      </c>
      <c r="AR104" s="13" t="s">
        <v>99</v>
      </c>
      <c r="AT104" s="13" t="s">
        <v>135</v>
      </c>
      <c r="AU104" s="13" t="s">
        <v>77</v>
      </c>
      <c r="AY104" s="13" t="s">
        <v>134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13" t="s">
        <v>77</v>
      </c>
      <c r="BK104" s="203">
        <f>ROUND(I104*H104,2)</f>
        <v>0</v>
      </c>
      <c r="BL104" s="13" t="s">
        <v>87</v>
      </c>
      <c r="BM104" s="13" t="s">
        <v>201</v>
      </c>
    </row>
    <row r="105" s="1" customFormat="1" ht="14.4" customHeight="1">
      <c r="B105" s="34"/>
      <c r="C105" s="191" t="s">
        <v>72</v>
      </c>
      <c r="D105" s="191" t="s">
        <v>135</v>
      </c>
      <c r="E105" s="192" t="s">
        <v>223</v>
      </c>
      <c r="F105" s="193" t="s">
        <v>224</v>
      </c>
      <c r="G105" s="194" t="s">
        <v>138</v>
      </c>
      <c r="H105" s="195">
        <v>4</v>
      </c>
      <c r="I105" s="196"/>
      <c r="J105" s="197">
        <f>ROUND(I105*H105,2)</f>
        <v>0</v>
      </c>
      <c r="K105" s="193" t="s">
        <v>19</v>
      </c>
      <c r="L105" s="198"/>
      <c r="M105" s="199" t="s">
        <v>19</v>
      </c>
      <c r="N105" s="200" t="s">
        <v>43</v>
      </c>
      <c r="O105" s="75"/>
      <c r="P105" s="201">
        <f>O105*H105</f>
        <v>0</v>
      </c>
      <c r="Q105" s="201">
        <v>0</v>
      </c>
      <c r="R105" s="201">
        <f>Q105*H105</f>
        <v>0</v>
      </c>
      <c r="S105" s="201">
        <v>0</v>
      </c>
      <c r="T105" s="202">
        <f>S105*H105</f>
        <v>0</v>
      </c>
      <c r="AR105" s="13" t="s">
        <v>99</v>
      </c>
      <c r="AT105" s="13" t="s">
        <v>135</v>
      </c>
      <c r="AU105" s="13" t="s">
        <v>77</v>
      </c>
      <c r="AY105" s="13" t="s">
        <v>134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13" t="s">
        <v>77</v>
      </c>
      <c r="BK105" s="203">
        <f>ROUND(I105*H105,2)</f>
        <v>0</v>
      </c>
      <c r="BL105" s="13" t="s">
        <v>87</v>
      </c>
      <c r="BM105" s="13" t="s">
        <v>204</v>
      </c>
    </row>
    <row r="106" s="1" customFormat="1" ht="14.4" customHeight="1">
      <c r="B106" s="34"/>
      <c r="C106" s="191" t="s">
        <v>72</v>
      </c>
      <c r="D106" s="191" t="s">
        <v>135</v>
      </c>
      <c r="E106" s="192" t="s">
        <v>226</v>
      </c>
      <c r="F106" s="193" t="s">
        <v>227</v>
      </c>
      <c r="G106" s="194" t="s">
        <v>138</v>
      </c>
      <c r="H106" s="195">
        <v>2</v>
      </c>
      <c r="I106" s="196"/>
      <c r="J106" s="197">
        <f>ROUND(I106*H106,2)</f>
        <v>0</v>
      </c>
      <c r="K106" s="193" t="s">
        <v>19</v>
      </c>
      <c r="L106" s="198"/>
      <c r="M106" s="199" t="s">
        <v>19</v>
      </c>
      <c r="N106" s="200" t="s">
        <v>43</v>
      </c>
      <c r="O106" s="75"/>
      <c r="P106" s="201">
        <f>O106*H106</f>
        <v>0</v>
      </c>
      <c r="Q106" s="201">
        <v>0</v>
      </c>
      <c r="R106" s="201">
        <f>Q106*H106</f>
        <v>0</v>
      </c>
      <c r="S106" s="201">
        <v>0</v>
      </c>
      <c r="T106" s="202">
        <f>S106*H106</f>
        <v>0</v>
      </c>
      <c r="AR106" s="13" t="s">
        <v>99</v>
      </c>
      <c r="AT106" s="13" t="s">
        <v>135</v>
      </c>
      <c r="AU106" s="13" t="s">
        <v>77</v>
      </c>
      <c r="AY106" s="13" t="s">
        <v>134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13" t="s">
        <v>77</v>
      </c>
      <c r="BK106" s="203">
        <f>ROUND(I106*H106,2)</f>
        <v>0</v>
      </c>
      <c r="BL106" s="13" t="s">
        <v>87</v>
      </c>
      <c r="BM106" s="13" t="s">
        <v>207</v>
      </c>
    </row>
    <row r="107" s="1" customFormat="1" ht="14.4" customHeight="1">
      <c r="B107" s="34"/>
      <c r="C107" s="191" t="s">
        <v>72</v>
      </c>
      <c r="D107" s="191" t="s">
        <v>135</v>
      </c>
      <c r="E107" s="192" t="s">
        <v>229</v>
      </c>
      <c r="F107" s="193" t="s">
        <v>230</v>
      </c>
      <c r="G107" s="194" t="s">
        <v>138</v>
      </c>
      <c r="H107" s="195">
        <v>2</v>
      </c>
      <c r="I107" s="196"/>
      <c r="J107" s="197">
        <f>ROUND(I107*H107,2)</f>
        <v>0</v>
      </c>
      <c r="K107" s="193" t="s">
        <v>19</v>
      </c>
      <c r="L107" s="198"/>
      <c r="M107" s="199" t="s">
        <v>19</v>
      </c>
      <c r="N107" s="200" t="s">
        <v>43</v>
      </c>
      <c r="O107" s="75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AR107" s="13" t="s">
        <v>99</v>
      </c>
      <c r="AT107" s="13" t="s">
        <v>135</v>
      </c>
      <c r="AU107" s="13" t="s">
        <v>77</v>
      </c>
      <c r="AY107" s="13" t="s">
        <v>134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13" t="s">
        <v>77</v>
      </c>
      <c r="BK107" s="203">
        <f>ROUND(I107*H107,2)</f>
        <v>0</v>
      </c>
      <c r="BL107" s="13" t="s">
        <v>87</v>
      </c>
      <c r="BM107" s="13" t="s">
        <v>210</v>
      </c>
    </row>
    <row r="108" s="1" customFormat="1" ht="14.4" customHeight="1">
      <c r="B108" s="34"/>
      <c r="C108" s="191" t="s">
        <v>72</v>
      </c>
      <c r="D108" s="191" t="s">
        <v>135</v>
      </c>
      <c r="E108" s="192" t="s">
        <v>232</v>
      </c>
      <c r="F108" s="193" t="s">
        <v>233</v>
      </c>
      <c r="G108" s="194" t="s">
        <v>138</v>
      </c>
      <c r="H108" s="195">
        <v>4</v>
      </c>
      <c r="I108" s="196"/>
      <c r="J108" s="197">
        <f>ROUND(I108*H108,2)</f>
        <v>0</v>
      </c>
      <c r="K108" s="193" t="s">
        <v>19</v>
      </c>
      <c r="L108" s="198"/>
      <c r="M108" s="199" t="s">
        <v>19</v>
      </c>
      <c r="N108" s="200" t="s">
        <v>43</v>
      </c>
      <c r="O108" s="75"/>
      <c r="P108" s="201">
        <f>O108*H108</f>
        <v>0</v>
      </c>
      <c r="Q108" s="201">
        <v>0</v>
      </c>
      <c r="R108" s="201">
        <f>Q108*H108</f>
        <v>0</v>
      </c>
      <c r="S108" s="201">
        <v>0</v>
      </c>
      <c r="T108" s="202">
        <f>S108*H108</f>
        <v>0</v>
      </c>
      <c r="AR108" s="13" t="s">
        <v>99</v>
      </c>
      <c r="AT108" s="13" t="s">
        <v>135</v>
      </c>
      <c r="AU108" s="13" t="s">
        <v>77</v>
      </c>
      <c r="AY108" s="13" t="s">
        <v>134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13" t="s">
        <v>77</v>
      </c>
      <c r="BK108" s="203">
        <f>ROUND(I108*H108,2)</f>
        <v>0</v>
      </c>
      <c r="BL108" s="13" t="s">
        <v>87</v>
      </c>
      <c r="BM108" s="13" t="s">
        <v>213</v>
      </c>
    </row>
    <row r="109" s="1" customFormat="1" ht="14.4" customHeight="1">
      <c r="B109" s="34"/>
      <c r="C109" s="191" t="s">
        <v>72</v>
      </c>
      <c r="D109" s="191" t="s">
        <v>135</v>
      </c>
      <c r="E109" s="192" t="s">
        <v>235</v>
      </c>
      <c r="F109" s="193" t="s">
        <v>236</v>
      </c>
      <c r="G109" s="194" t="s">
        <v>138</v>
      </c>
      <c r="H109" s="195">
        <v>8</v>
      </c>
      <c r="I109" s="196"/>
      <c r="J109" s="197">
        <f>ROUND(I109*H109,2)</f>
        <v>0</v>
      </c>
      <c r="K109" s="193" t="s">
        <v>19</v>
      </c>
      <c r="L109" s="198"/>
      <c r="M109" s="199" t="s">
        <v>19</v>
      </c>
      <c r="N109" s="200" t="s">
        <v>43</v>
      </c>
      <c r="O109" s="75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AR109" s="13" t="s">
        <v>99</v>
      </c>
      <c r="AT109" s="13" t="s">
        <v>135</v>
      </c>
      <c r="AU109" s="13" t="s">
        <v>77</v>
      </c>
      <c r="AY109" s="13" t="s">
        <v>134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13" t="s">
        <v>77</v>
      </c>
      <c r="BK109" s="203">
        <f>ROUND(I109*H109,2)</f>
        <v>0</v>
      </c>
      <c r="BL109" s="13" t="s">
        <v>87</v>
      </c>
      <c r="BM109" s="13" t="s">
        <v>216</v>
      </c>
    </row>
    <row r="110" s="1" customFormat="1" ht="14.4" customHeight="1">
      <c r="B110" s="34"/>
      <c r="C110" s="191" t="s">
        <v>72</v>
      </c>
      <c r="D110" s="191" t="s">
        <v>135</v>
      </c>
      <c r="E110" s="192" t="s">
        <v>238</v>
      </c>
      <c r="F110" s="193" t="s">
        <v>239</v>
      </c>
      <c r="G110" s="194" t="s">
        <v>138</v>
      </c>
      <c r="H110" s="195">
        <v>30</v>
      </c>
      <c r="I110" s="196"/>
      <c r="J110" s="197">
        <f>ROUND(I110*H110,2)</f>
        <v>0</v>
      </c>
      <c r="K110" s="193" t="s">
        <v>19</v>
      </c>
      <c r="L110" s="198"/>
      <c r="M110" s="199" t="s">
        <v>19</v>
      </c>
      <c r="N110" s="200" t="s">
        <v>43</v>
      </c>
      <c r="O110" s="75"/>
      <c r="P110" s="201">
        <f>O110*H110</f>
        <v>0</v>
      </c>
      <c r="Q110" s="201">
        <v>0</v>
      </c>
      <c r="R110" s="201">
        <f>Q110*H110</f>
        <v>0</v>
      </c>
      <c r="S110" s="201">
        <v>0</v>
      </c>
      <c r="T110" s="202">
        <f>S110*H110</f>
        <v>0</v>
      </c>
      <c r="AR110" s="13" t="s">
        <v>99</v>
      </c>
      <c r="AT110" s="13" t="s">
        <v>135</v>
      </c>
      <c r="AU110" s="13" t="s">
        <v>77</v>
      </c>
      <c r="AY110" s="13" t="s">
        <v>134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13" t="s">
        <v>77</v>
      </c>
      <c r="BK110" s="203">
        <f>ROUND(I110*H110,2)</f>
        <v>0</v>
      </c>
      <c r="BL110" s="13" t="s">
        <v>87</v>
      </c>
      <c r="BM110" s="13" t="s">
        <v>222</v>
      </c>
    </row>
    <row r="111" s="1" customFormat="1" ht="14.4" customHeight="1">
      <c r="B111" s="34"/>
      <c r="C111" s="191" t="s">
        <v>72</v>
      </c>
      <c r="D111" s="191" t="s">
        <v>135</v>
      </c>
      <c r="E111" s="192" t="s">
        <v>241</v>
      </c>
      <c r="F111" s="193" t="s">
        <v>242</v>
      </c>
      <c r="G111" s="194" t="s">
        <v>138</v>
      </c>
      <c r="H111" s="195">
        <v>8</v>
      </c>
      <c r="I111" s="196"/>
      <c r="J111" s="197">
        <f>ROUND(I111*H111,2)</f>
        <v>0</v>
      </c>
      <c r="K111" s="193" t="s">
        <v>19</v>
      </c>
      <c r="L111" s="198"/>
      <c r="M111" s="199" t="s">
        <v>19</v>
      </c>
      <c r="N111" s="200" t="s">
        <v>43</v>
      </c>
      <c r="O111" s="75"/>
      <c r="P111" s="201">
        <f>O111*H111</f>
        <v>0</v>
      </c>
      <c r="Q111" s="201">
        <v>0</v>
      </c>
      <c r="R111" s="201">
        <f>Q111*H111</f>
        <v>0</v>
      </c>
      <c r="S111" s="201">
        <v>0</v>
      </c>
      <c r="T111" s="202">
        <f>S111*H111</f>
        <v>0</v>
      </c>
      <c r="AR111" s="13" t="s">
        <v>99</v>
      </c>
      <c r="AT111" s="13" t="s">
        <v>135</v>
      </c>
      <c r="AU111" s="13" t="s">
        <v>77</v>
      </c>
      <c r="AY111" s="13" t="s">
        <v>134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13" t="s">
        <v>77</v>
      </c>
      <c r="BK111" s="203">
        <f>ROUND(I111*H111,2)</f>
        <v>0</v>
      </c>
      <c r="BL111" s="13" t="s">
        <v>87</v>
      </c>
      <c r="BM111" s="13" t="s">
        <v>225</v>
      </c>
    </row>
    <row r="112" s="1" customFormat="1" ht="14.4" customHeight="1">
      <c r="B112" s="34"/>
      <c r="C112" s="191" t="s">
        <v>72</v>
      </c>
      <c r="D112" s="191" t="s">
        <v>135</v>
      </c>
      <c r="E112" s="192" t="s">
        <v>244</v>
      </c>
      <c r="F112" s="193" t="s">
        <v>245</v>
      </c>
      <c r="G112" s="194" t="s">
        <v>138</v>
      </c>
      <c r="H112" s="195">
        <v>2</v>
      </c>
      <c r="I112" s="196"/>
      <c r="J112" s="197">
        <f>ROUND(I112*H112,2)</f>
        <v>0</v>
      </c>
      <c r="K112" s="193" t="s">
        <v>19</v>
      </c>
      <c r="L112" s="198"/>
      <c r="M112" s="199" t="s">
        <v>19</v>
      </c>
      <c r="N112" s="200" t="s">
        <v>43</v>
      </c>
      <c r="O112" s="75"/>
      <c r="P112" s="201">
        <f>O112*H112</f>
        <v>0</v>
      </c>
      <c r="Q112" s="201">
        <v>0</v>
      </c>
      <c r="R112" s="201">
        <f>Q112*H112</f>
        <v>0</v>
      </c>
      <c r="S112" s="201">
        <v>0</v>
      </c>
      <c r="T112" s="202">
        <f>S112*H112</f>
        <v>0</v>
      </c>
      <c r="AR112" s="13" t="s">
        <v>99</v>
      </c>
      <c r="AT112" s="13" t="s">
        <v>135</v>
      </c>
      <c r="AU112" s="13" t="s">
        <v>77</v>
      </c>
      <c r="AY112" s="13" t="s">
        <v>134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13" t="s">
        <v>77</v>
      </c>
      <c r="BK112" s="203">
        <f>ROUND(I112*H112,2)</f>
        <v>0</v>
      </c>
      <c r="BL112" s="13" t="s">
        <v>87</v>
      </c>
      <c r="BM112" s="13" t="s">
        <v>231</v>
      </c>
    </row>
    <row r="113" s="1" customFormat="1" ht="14.4" customHeight="1">
      <c r="B113" s="34"/>
      <c r="C113" s="191" t="s">
        <v>72</v>
      </c>
      <c r="D113" s="191" t="s">
        <v>135</v>
      </c>
      <c r="E113" s="192" t="s">
        <v>247</v>
      </c>
      <c r="F113" s="193" t="s">
        <v>248</v>
      </c>
      <c r="G113" s="194" t="s">
        <v>138</v>
      </c>
      <c r="H113" s="195">
        <v>8</v>
      </c>
      <c r="I113" s="196"/>
      <c r="J113" s="197">
        <f>ROUND(I113*H113,2)</f>
        <v>0</v>
      </c>
      <c r="K113" s="193" t="s">
        <v>19</v>
      </c>
      <c r="L113" s="198"/>
      <c r="M113" s="199" t="s">
        <v>19</v>
      </c>
      <c r="N113" s="200" t="s">
        <v>43</v>
      </c>
      <c r="O113" s="75"/>
      <c r="P113" s="201">
        <f>O113*H113</f>
        <v>0</v>
      </c>
      <c r="Q113" s="201">
        <v>0</v>
      </c>
      <c r="R113" s="201">
        <f>Q113*H113</f>
        <v>0</v>
      </c>
      <c r="S113" s="201">
        <v>0</v>
      </c>
      <c r="T113" s="202">
        <f>S113*H113</f>
        <v>0</v>
      </c>
      <c r="AR113" s="13" t="s">
        <v>99</v>
      </c>
      <c r="AT113" s="13" t="s">
        <v>135</v>
      </c>
      <c r="AU113" s="13" t="s">
        <v>77</v>
      </c>
      <c r="AY113" s="13" t="s">
        <v>134</v>
      </c>
      <c r="BE113" s="203">
        <f>IF(N113="základní",J113,0)</f>
        <v>0</v>
      </c>
      <c r="BF113" s="203">
        <f>IF(N113="snížená",J113,0)</f>
        <v>0</v>
      </c>
      <c r="BG113" s="203">
        <f>IF(N113="zákl. přenesená",J113,0)</f>
        <v>0</v>
      </c>
      <c r="BH113" s="203">
        <f>IF(N113="sníž. přenesená",J113,0)</f>
        <v>0</v>
      </c>
      <c r="BI113" s="203">
        <f>IF(N113="nulová",J113,0)</f>
        <v>0</v>
      </c>
      <c r="BJ113" s="13" t="s">
        <v>77</v>
      </c>
      <c r="BK113" s="203">
        <f>ROUND(I113*H113,2)</f>
        <v>0</v>
      </c>
      <c r="BL113" s="13" t="s">
        <v>87</v>
      </c>
      <c r="BM113" s="13" t="s">
        <v>237</v>
      </c>
    </row>
    <row r="114" s="1" customFormat="1" ht="14.4" customHeight="1">
      <c r="B114" s="34"/>
      <c r="C114" s="191" t="s">
        <v>72</v>
      </c>
      <c r="D114" s="191" t="s">
        <v>135</v>
      </c>
      <c r="E114" s="192" t="s">
        <v>250</v>
      </c>
      <c r="F114" s="193" t="s">
        <v>251</v>
      </c>
      <c r="G114" s="194" t="s">
        <v>138</v>
      </c>
      <c r="H114" s="195">
        <v>1</v>
      </c>
      <c r="I114" s="196"/>
      <c r="J114" s="197">
        <f>ROUND(I114*H114,2)</f>
        <v>0</v>
      </c>
      <c r="K114" s="193" t="s">
        <v>19</v>
      </c>
      <c r="L114" s="198"/>
      <c r="M114" s="199" t="s">
        <v>19</v>
      </c>
      <c r="N114" s="200" t="s">
        <v>43</v>
      </c>
      <c r="O114" s="75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AR114" s="13" t="s">
        <v>99</v>
      </c>
      <c r="AT114" s="13" t="s">
        <v>135</v>
      </c>
      <c r="AU114" s="13" t="s">
        <v>77</v>
      </c>
      <c r="AY114" s="13" t="s">
        <v>134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13" t="s">
        <v>77</v>
      </c>
      <c r="BK114" s="203">
        <f>ROUND(I114*H114,2)</f>
        <v>0</v>
      </c>
      <c r="BL114" s="13" t="s">
        <v>87</v>
      </c>
      <c r="BM114" s="13" t="s">
        <v>568</v>
      </c>
    </row>
    <row r="115" s="1" customFormat="1" ht="20.4" customHeight="1">
      <c r="B115" s="34"/>
      <c r="C115" s="191" t="s">
        <v>99</v>
      </c>
      <c r="D115" s="191" t="s">
        <v>135</v>
      </c>
      <c r="E115" s="192" t="s">
        <v>154</v>
      </c>
      <c r="F115" s="193" t="s">
        <v>155</v>
      </c>
      <c r="G115" s="194" t="s">
        <v>150</v>
      </c>
      <c r="H115" s="195">
        <v>10</v>
      </c>
      <c r="I115" s="196"/>
      <c r="J115" s="197">
        <f>ROUND(I115*H115,2)</f>
        <v>0</v>
      </c>
      <c r="K115" s="193" t="s">
        <v>151</v>
      </c>
      <c r="L115" s="198"/>
      <c r="M115" s="199" t="s">
        <v>19</v>
      </c>
      <c r="N115" s="200" t="s">
        <v>43</v>
      </c>
      <c r="O115" s="75"/>
      <c r="P115" s="201">
        <f>O115*H115</f>
        <v>0</v>
      </c>
      <c r="Q115" s="201">
        <v>0</v>
      </c>
      <c r="R115" s="201">
        <f>Q115*H115</f>
        <v>0</v>
      </c>
      <c r="S115" s="201">
        <v>0</v>
      </c>
      <c r="T115" s="202">
        <f>S115*H115</f>
        <v>0</v>
      </c>
      <c r="AR115" s="13" t="s">
        <v>81</v>
      </c>
      <c r="AT115" s="13" t="s">
        <v>135</v>
      </c>
      <c r="AU115" s="13" t="s">
        <v>77</v>
      </c>
      <c r="AY115" s="13" t="s">
        <v>134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13" t="s">
        <v>77</v>
      </c>
      <c r="BK115" s="203">
        <f>ROUND(I115*H115,2)</f>
        <v>0</v>
      </c>
      <c r="BL115" s="13" t="s">
        <v>77</v>
      </c>
      <c r="BM115" s="13" t="s">
        <v>677</v>
      </c>
    </row>
    <row r="116" s="1" customFormat="1" ht="20.4" customHeight="1">
      <c r="B116" s="34"/>
      <c r="C116" s="191" t="s">
        <v>102</v>
      </c>
      <c r="D116" s="191" t="s">
        <v>135</v>
      </c>
      <c r="E116" s="192" t="s">
        <v>158</v>
      </c>
      <c r="F116" s="193" t="s">
        <v>159</v>
      </c>
      <c r="G116" s="194" t="s">
        <v>150</v>
      </c>
      <c r="H116" s="195">
        <v>40</v>
      </c>
      <c r="I116" s="196"/>
      <c r="J116" s="197">
        <f>ROUND(I116*H116,2)</f>
        <v>0</v>
      </c>
      <c r="K116" s="193" t="s">
        <v>151</v>
      </c>
      <c r="L116" s="198"/>
      <c r="M116" s="199" t="s">
        <v>19</v>
      </c>
      <c r="N116" s="200" t="s">
        <v>43</v>
      </c>
      <c r="O116" s="75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AR116" s="13" t="s">
        <v>81</v>
      </c>
      <c r="AT116" s="13" t="s">
        <v>135</v>
      </c>
      <c r="AU116" s="13" t="s">
        <v>77</v>
      </c>
      <c r="AY116" s="13" t="s">
        <v>134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13" t="s">
        <v>77</v>
      </c>
      <c r="BK116" s="203">
        <f>ROUND(I116*H116,2)</f>
        <v>0</v>
      </c>
      <c r="BL116" s="13" t="s">
        <v>77</v>
      </c>
      <c r="BM116" s="13" t="s">
        <v>678</v>
      </c>
    </row>
    <row r="117" s="1" customFormat="1" ht="20.4" customHeight="1">
      <c r="B117" s="34"/>
      <c r="C117" s="191" t="s">
        <v>147</v>
      </c>
      <c r="D117" s="191" t="s">
        <v>135</v>
      </c>
      <c r="E117" s="192" t="s">
        <v>161</v>
      </c>
      <c r="F117" s="193" t="s">
        <v>162</v>
      </c>
      <c r="G117" s="194" t="s">
        <v>163</v>
      </c>
      <c r="H117" s="195">
        <v>8</v>
      </c>
      <c r="I117" s="196"/>
      <c r="J117" s="197">
        <f>ROUND(I117*H117,2)</f>
        <v>0</v>
      </c>
      <c r="K117" s="193" t="s">
        <v>151</v>
      </c>
      <c r="L117" s="198"/>
      <c r="M117" s="199" t="s">
        <v>19</v>
      </c>
      <c r="N117" s="200" t="s">
        <v>43</v>
      </c>
      <c r="O117" s="75"/>
      <c r="P117" s="201">
        <f>O117*H117</f>
        <v>0</v>
      </c>
      <c r="Q117" s="201">
        <v>0</v>
      </c>
      <c r="R117" s="201">
        <f>Q117*H117</f>
        <v>0</v>
      </c>
      <c r="S117" s="201">
        <v>0</v>
      </c>
      <c r="T117" s="202">
        <f>S117*H117</f>
        <v>0</v>
      </c>
      <c r="AR117" s="13" t="s">
        <v>81</v>
      </c>
      <c r="AT117" s="13" t="s">
        <v>135</v>
      </c>
      <c r="AU117" s="13" t="s">
        <v>77</v>
      </c>
      <c r="AY117" s="13" t="s">
        <v>134</v>
      </c>
      <c r="BE117" s="203">
        <f>IF(N117="základní",J117,0)</f>
        <v>0</v>
      </c>
      <c r="BF117" s="203">
        <f>IF(N117="snížená",J117,0)</f>
        <v>0</v>
      </c>
      <c r="BG117" s="203">
        <f>IF(N117="zákl. přenesená",J117,0)</f>
        <v>0</v>
      </c>
      <c r="BH117" s="203">
        <f>IF(N117="sníž. přenesená",J117,0)</f>
        <v>0</v>
      </c>
      <c r="BI117" s="203">
        <f>IF(N117="nulová",J117,0)</f>
        <v>0</v>
      </c>
      <c r="BJ117" s="13" t="s">
        <v>77</v>
      </c>
      <c r="BK117" s="203">
        <f>ROUND(I117*H117,2)</f>
        <v>0</v>
      </c>
      <c r="BL117" s="13" t="s">
        <v>77</v>
      </c>
      <c r="BM117" s="13" t="s">
        <v>679</v>
      </c>
    </row>
    <row r="118" s="1" customFormat="1" ht="20.4" customHeight="1">
      <c r="B118" s="34"/>
      <c r="C118" s="191" t="s">
        <v>171</v>
      </c>
      <c r="D118" s="191" t="s">
        <v>135</v>
      </c>
      <c r="E118" s="192" t="s">
        <v>165</v>
      </c>
      <c r="F118" s="193" t="s">
        <v>166</v>
      </c>
      <c r="G118" s="194" t="s">
        <v>163</v>
      </c>
      <c r="H118" s="195">
        <v>8</v>
      </c>
      <c r="I118" s="196"/>
      <c r="J118" s="197">
        <f>ROUND(I118*H118,2)</f>
        <v>0</v>
      </c>
      <c r="K118" s="193" t="s">
        <v>151</v>
      </c>
      <c r="L118" s="198"/>
      <c r="M118" s="199" t="s">
        <v>19</v>
      </c>
      <c r="N118" s="200" t="s">
        <v>43</v>
      </c>
      <c r="O118" s="75"/>
      <c r="P118" s="201">
        <f>O118*H118</f>
        <v>0</v>
      </c>
      <c r="Q118" s="201">
        <v>0</v>
      </c>
      <c r="R118" s="201">
        <f>Q118*H118</f>
        <v>0</v>
      </c>
      <c r="S118" s="201">
        <v>0</v>
      </c>
      <c r="T118" s="202">
        <f>S118*H118</f>
        <v>0</v>
      </c>
      <c r="AR118" s="13" t="s">
        <v>81</v>
      </c>
      <c r="AT118" s="13" t="s">
        <v>135</v>
      </c>
      <c r="AU118" s="13" t="s">
        <v>77</v>
      </c>
      <c r="AY118" s="13" t="s">
        <v>134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13" t="s">
        <v>77</v>
      </c>
      <c r="BK118" s="203">
        <f>ROUND(I118*H118,2)</f>
        <v>0</v>
      </c>
      <c r="BL118" s="13" t="s">
        <v>77</v>
      </c>
      <c r="BM118" s="13" t="s">
        <v>680</v>
      </c>
    </row>
    <row r="119" s="1" customFormat="1" ht="20.4" customHeight="1">
      <c r="B119" s="34"/>
      <c r="C119" s="191" t="s">
        <v>175</v>
      </c>
      <c r="D119" s="191" t="s">
        <v>135</v>
      </c>
      <c r="E119" s="192" t="s">
        <v>168</v>
      </c>
      <c r="F119" s="193" t="s">
        <v>169</v>
      </c>
      <c r="G119" s="194" t="s">
        <v>163</v>
      </c>
      <c r="H119" s="195">
        <v>8</v>
      </c>
      <c r="I119" s="196"/>
      <c r="J119" s="197">
        <f>ROUND(I119*H119,2)</f>
        <v>0</v>
      </c>
      <c r="K119" s="193" t="s">
        <v>151</v>
      </c>
      <c r="L119" s="198"/>
      <c r="M119" s="199" t="s">
        <v>19</v>
      </c>
      <c r="N119" s="200" t="s">
        <v>43</v>
      </c>
      <c r="O119" s="75"/>
      <c r="P119" s="201">
        <f>O119*H119</f>
        <v>0</v>
      </c>
      <c r="Q119" s="201">
        <v>0</v>
      </c>
      <c r="R119" s="201">
        <f>Q119*H119</f>
        <v>0</v>
      </c>
      <c r="S119" s="201">
        <v>0</v>
      </c>
      <c r="T119" s="202">
        <f>S119*H119</f>
        <v>0</v>
      </c>
      <c r="AR119" s="13" t="s">
        <v>81</v>
      </c>
      <c r="AT119" s="13" t="s">
        <v>135</v>
      </c>
      <c r="AU119" s="13" t="s">
        <v>77</v>
      </c>
      <c r="AY119" s="13" t="s">
        <v>134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13" t="s">
        <v>77</v>
      </c>
      <c r="BK119" s="203">
        <f>ROUND(I119*H119,2)</f>
        <v>0</v>
      </c>
      <c r="BL119" s="13" t="s">
        <v>77</v>
      </c>
      <c r="BM119" s="13" t="s">
        <v>681</v>
      </c>
    </row>
    <row r="120" s="1" customFormat="1" ht="20.4" customHeight="1">
      <c r="B120" s="34"/>
      <c r="C120" s="191" t="s">
        <v>153</v>
      </c>
      <c r="D120" s="191" t="s">
        <v>135</v>
      </c>
      <c r="E120" s="192" t="s">
        <v>172</v>
      </c>
      <c r="F120" s="193" t="s">
        <v>173</v>
      </c>
      <c r="G120" s="194" t="s">
        <v>163</v>
      </c>
      <c r="H120" s="195">
        <v>14</v>
      </c>
      <c r="I120" s="196"/>
      <c r="J120" s="197">
        <f>ROUND(I120*H120,2)</f>
        <v>0</v>
      </c>
      <c r="K120" s="193" t="s">
        <v>151</v>
      </c>
      <c r="L120" s="198"/>
      <c r="M120" s="199" t="s">
        <v>19</v>
      </c>
      <c r="N120" s="200" t="s">
        <v>43</v>
      </c>
      <c r="O120" s="75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13" t="s">
        <v>81</v>
      </c>
      <c r="AT120" s="13" t="s">
        <v>135</v>
      </c>
      <c r="AU120" s="13" t="s">
        <v>77</v>
      </c>
      <c r="AY120" s="13" t="s">
        <v>134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13" t="s">
        <v>77</v>
      </c>
      <c r="BK120" s="203">
        <f>ROUND(I120*H120,2)</f>
        <v>0</v>
      </c>
      <c r="BL120" s="13" t="s">
        <v>77</v>
      </c>
      <c r="BM120" s="13" t="s">
        <v>682</v>
      </c>
    </row>
    <row r="121" s="9" customFormat="1" ht="25.92" customHeight="1">
      <c r="B121" s="177"/>
      <c r="C121" s="178"/>
      <c r="D121" s="179" t="s">
        <v>71</v>
      </c>
      <c r="E121" s="180" t="s">
        <v>253</v>
      </c>
      <c r="F121" s="180" t="s">
        <v>254</v>
      </c>
      <c r="G121" s="178"/>
      <c r="H121" s="178"/>
      <c r="I121" s="181"/>
      <c r="J121" s="182">
        <f>BK121</f>
        <v>0</v>
      </c>
      <c r="K121" s="178"/>
      <c r="L121" s="183"/>
      <c r="M121" s="184"/>
      <c r="N121" s="185"/>
      <c r="O121" s="185"/>
      <c r="P121" s="186">
        <f>SUM(P122:P135)</f>
        <v>0</v>
      </c>
      <c r="Q121" s="185"/>
      <c r="R121" s="186">
        <f>SUM(R122:R135)</f>
        <v>0</v>
      </c>
      <c r="S121" s="185"/>
      <c r="T121" s="187">
        <f>SUM(T122:T135)</f>
        <v>0</v>
      </c>
      <c r="AR121" s="188" t="s">
        <v>77</v>
      </c>
      <c r="AT121" s="189" t="s">
        <v>71</v>
      </c>
      <c r="AU121" s="189" t="s">
        <v>72</v>
      </c>
      <c r="AY121" s="188" t="s">
        <v>134</v>
      </c>
      <c r="BK121" s="190">
        <f>SUM(BK122:BK135)</f>
        <v>0</v>
      </c>
    </row>
    <row r="122" s="1" customFormat="1" ht="71.4" customHeight="1">
      <c r="B122" s="34"/>
      <c r="C122" s="191" t="s">
        <v>72</v>
      </c>
      <c r="D122" s="191" t="s">
        <v>135</v>
      </c>
      <c r="E122" s="192" t="s">
        <v>255</v>
      </c>
      <c r="F122" s="193" t="s">
        <v>256</v>
      </c>
      <c r="G122" s="194" t="s">
        <v>138</v>
      </c>
      <c r="H122" s="195">
        <v>2</v>
      </c>
      <c r="I122" s="196"/>
      <c r="J122" s="197">
        <f>ROUND(I122*H122,2)</f>
        <v>0</v>
      </c>
      <c r="K122" s="193" t="s">
        <v>19</v>
      </c>
      <c r="L122" s="198"/>
      <c r="M122" s="199" t="s">
        <v>19</v>
      </c>
      <c r="N122" s="200" t="s">
        <v>43</v>
      </c>
      <c r="O122" s="75"/>
      <c r="P122" s="201">
        <f>O122*H122</f>
        <v>0</v>
      </c>
      <c r="Q122" s="201">
        <v>0</v>
      </c>
      <c r="R122" s="201">
        <f>Q122*H122</f>
        <v>0</v>
      </c>
      <c r="S122" s="201">
        <v>0</v>
      </c>
      <c r="T122" s="202">
        <f>S122*H122</f>
        <v>0</v>
      </c>
      <c r="AR122" s="13" t="s">
        <v>99</v>
      </c>
      <c r="AT122" s="13" t="s">
        <v>135</v>
      </c>
      <c r="AU122" s="13" t="s">
        <v>77</v>
      </c>
      <c r="AY122" s="13" t="s">
        <v>134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13" t="s">
        <v>77</v>
      </c>
      <c r="BK122" s="203">
        <f>ROUND(I122*H122,2)</f>
        <v>0</v>
      </c>
      <c r="BL122" s="13" t="s">
        <v>87</v>
      </c>
      <c r="BM122" s="13" t="s">
        <v>243</v>
      </c>
    </row>
    <row r="123" s="1" customFormat="1" ht="14.4" customHeight="1">
      <c r="B123" s="34"/>
      <c r="C123" s="191" t="s">
        <v>72</v>
      </c>
      <c r="D123" s="191" t="s">
        <v>135</v>
      </c>
      <c r="E123" s="192" t="s">
        <v>258</v>
      </c>
      <c r="F123" s="193" t="s">
        <v>259</v>
      </c>
      <c r="G123" s="194" t="s">
        <v>138</v>
      </c>
      <c r="H123" s="195">
        <v>2</v>
      </c>
      <c r="I123" s="196"/>
      <c r="J123" s="197">
        <f>ROUND(I123*H123,2)</f>
        <v>0</v>
      </c>
      <c r="K123" s="193" t="s">
        <v>19</v>
      </c>
      <c r="L123" s="198"/>
      <c r="M123" s="199" t="s">
        <v>19</v>
      </c>
      <c r="N123" s="200" t="s">
        <v>43</v>
      </c>
      <c r="O123" s="75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AR123" s="13" t="s">
        <v>99</v>
      </c>
      <c r="AT123" s="13" t="s">
        <v>135</v>
      </c>
      <c r="AU123" s="13" t="s">
        <v>77</v>
      </c>
      <c r="AY123" s="13" t="s">
        <v>134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13" t="s">
        <v>77</v>
      </c>
      <c r="BK123" s="203">
        <f>ROUND(I123*H123,2)</f>
        <v>0</v>
      </c>
      <c r="BL123" s="13" t="s">
        <v>87</v>
      </c>
      <c r="BM123" s="13" t="s">
        <v>569</v>
      </c>
    </row>
    <row r="124" s="1" customFormat="1" ht="14.4" customHeight="1">
      <c r="B124" s="34"/>
      <c r="C124" s="191" t="s">
        <v>72</v>
      </c>
      <c r="D124" s="191" t="s">
        <v>135</v>
      </c>
      <c r="E124" s="192" t="s">
        <v>261</v>
      </c>
      <c r="F124" s="193" t="s">
        <v>262</v>
      </c>
      <c r="G124" s="194" t="s">
        <v>138</v>
      </c>
      <c r="H124" s="195">
        <v>2</v>
      </c>
      <c r="I124" s="196"/>
      <c r="J124" s="197">
        <f>ROUND(I124*H124,2)</f>
        <v>0</v>
      </c>
      <c r="K124" s="193" t="s">
        <v>19</v>
      </c>
      <c r="L124" s="198"/>
      <c r="M124" s="199" t="s">
        <v>19</v>
      </c>
      <c r="N124" s="200" t="s">
        <v>43</v>
      </c>
      <c r="O124" s="75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AR124" s="13" t="s">
        <v>99</v>
      </c>
      <c r="AT124" s="13" t="s">
        <v>135</v>
      </c>
      <c r="AU124" s="13" t="s">
        <v>77</v>
      </c>
      <c r="AY124" s="13" t="s">
        <v>134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13" t="s">
        <v>77</v>
      </c>
      <c r="BK124" s="203">
        <f>ROUND(I124*H124,2)</f>
        <v>0</v>
      </c>
      <c r="BL124" s="13" t="s">
        <v>87</v>
      </c>
      <c r="BM124" s="13" t="s">
        <v>246</v>
      </c>
    </row>
    <row r="125" s="1" customFormat="1" ht="14.4" customHeight="1">
      <c r="B125" s="34"/>
      <c r="C125" s="191" t="s">
        <v>72</v>
      </c>
      <c r="D125" s="191" t="s">
        <v>135</v>
      </c>
      <c r="E125" s="192" t="s">
        <v>264</v>
      </c>
      <c r="F125" s="193" t="s">
        <v>265</v>
      </c>
      <c r="G125" s="194" t="s">
        <v>138</v>
      </c>
      <c r="H125" s="195">
        <v>2</v>
      </c>
      <c r="I125" s="196"/>
      <c r="J125" s="197">
        <f>ROUND(I125*H125,2)</f>
        <v>0</v>
      </c>
      <c r="K125" s="193" t="s">
        <v>19</v>
      </c>
      <c r="L125" s="198"/>
      <c r="M125" s="199" t="s">
        <v>19</v>
      </c>
      <c r="N125" s="200" t="s">
        <v>43</v>
      </c>
      <c r="O125" s="75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AR125" s="13" t="s">
        <v>99</v>
      </c>
      <c r="AT125" s="13" t="s">
        <v>135</v>
      </c>
      <c r="AU125" s="13" t="s">
        <v>77</v>
      </c>
      <c r="AY125" s="13" t="s">
        <v>134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13" t="s">
        <v>77</v>
      </c>
      <c r="BK125" s="203">
        <f>ROUND(I125*H125,2)</f>
        <v>0</v>
      </c>
      <c r="BL125" s="13" t="s">
        <v>87</v>
      </c>
      <c r="BM125" s="13" t="s">
        <v>609</v>
      </c>
    </row>
    <row r="126" s="1" customFormat="1" ht="14.4" customHeight="1">
      <c r="B126" s="34"/>
      <c r="C126" s="191" t="s">
        <v>72</v>
      </c>
      <c r="D126" s="191" t="s">
        <v>135</v>
      </c>
      <c r="E126" s="192" t="s">
        <v>267</v>
      </c>
      <c r="F126" s="193" t="s">
        <v>268</v>
      </c>
      <c r="G126" s="194" t="s">
        <v>138</v>
      </c>
      <c r="H126" s="195">
        <v>2</v>
      </c>
      <c r="I126" s="196"/>
      <c r="J126" s="197">
        <f>ROUND(I126*H126,2)</f>
        <v>0</v>
      </c>
      <c r="K126" s="193" t="s">
        <v>19</v>
      </c>
      <c r="L126" s="198"/>
      <c r="M126" s="199" t="s">
        <v>19</v>
      </c>
      <c r="N126" s="200" t="s">
        <v>43</v>
      </c>
      <c r="O126" s="75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AR126" s="13" t="s">
        <v>99</v>
      </c>
      <c r="AT126" s="13" t="s">
        <v>135</v>
      </c>
      <c r="AU126" s="13" t="s">
        <v>77</v>
      </c>
      <c r="AY126" s="13" t="s">
        <v>134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3" t="s">
        <v>77</v>
      </c>
      <c r="BK126" s="203">
        <f>ROUND(I126*H126,2)</f>
        <v>0</v>
      </c>
      <c r="BL126" s="13" t="s">
        <v>87</v>
      </c>
      <c r="BM126" s="13" t="s">
        <v>249</v>
      </c>
    </row>
    <row r="127" s="1" customFormat="1" ht="14.4" customHeight="1">
      <c r="B127" s="34"/>
      <c r="C127" s="191" t="s">
        <v>72</v>
      </c>
      <c r="D127" s="191" t="s">
        <v>135</v>
      </c>
      <c r="E127" s="192" t="s">
        <v>270</v>
      </c>
      <c r="F127" s="193" t="s">
        <v>239</v>
      </c>
      <c r="G127" s="194" t="s">
        <v>138</v>
      </c>
      <c r="H127" s="195">
        <v>2</v>
      </c>
      <c r="I127" s="196"/>
      <c r="J127" s="197">
        <f>ROUND(I127*H127,2)</f>
        <v>0</v>
      </c>
      <c r="K127" s="193" t="s">
        <v>19</v>
      </c>
      <c r="L127" s="198"/>
      <c r="M127" s="199" t="s">
        <v>19</v>
      </c>
      <c r="N127" s="200" t="s">
        <v>43</v>
      </c>
      <c r="O127" s="75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AR127" s="13" t="s">
        <v>99</v>
      </c>
      <c r="AT127" s="13" t="s">
        <v>135</v>
      </c>
      <c r="AU127" s="13" t="s">
        <v>77</v>
      </c>
      <c r="AY127" s="13" t="s">
        <v>134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13" t="s">
        <v>77</v>
      </c>
      <c r="BK127" s="203">
        <f>ROUND(I127*H127,2)</f>
        <v>0</v>
      </c>
      <c r="BL127" s="13" t="s">
        <v>87</v>
      </c>
      <c r="BM127" s="13" t="s">
        <v>252</v>
      </c>
    </row>
    <row r="128" s="1" customFormat="1" ht="14.4" customHeight="1">
      <c r="B128" s="34"/>
      <c r="C128" s="191" t="s">
        <v>72</v>
      </c>
      <c r="D128" s="191" t="s">
        <v>135</v>
      </c>
      <c r="E128" s="192" t="s">
        <v>272</v>
      </c>
      <c r="F128" s="193" t="s">
        <v>273</v>
      </c>
      <c r="G128" s="194" t="s">
        <v>138</v>
      </c>
      <c r="H128" s="195">
        <v>2</v>
      </c>
      <c r="I128" s="196"/>
      <c r="J128" s="197">
        <f>ROUND(I128*H128,2)</f>
        <v>0</v>
      </c>
      <c r="K128" s="193" t="s">
        <v>19</v>
      </c>
      <c r="L128" s="198"/>
      <c r="M128" s="199" t="s">
        <v>19</v>
      </c>
      <c r="N128" s="200" t="s">
        <v>43</v>
      </c>
      <c r="O128" s="75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AR128" s="13" t="s">
        <v>99</v>
      </c>
      <c r="AT128" s="13" t="s">
        <v>135</v>
      </c>
      <c r="AU128" s="13" t="s">
        <v>77</v>
      </c>
      <c r="AY128" s="13" t="s">
        <v>134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13" t="s">
        <v>77</v>
      </c>
      <c r="BK128" s="203">
        <f>ROUND(I128*H128,2)</f>
        <v>0</v>
      </c>
      <c r="BL128" s="13" t="s">
        <v>87</v>
      </c>
      <c r="BM128" s="13" t="s">
        <v>572</v>
      </c>
    </row>
    <row r="129" s="1" customFormat="1" ht="14.4" customHeight="1">
      <c r="B129" s="34"/>
      <c r="C129" s="191" t="s">
        <v>72</v>
      </c>
      <c r="D129" s="191" t="s">
        <v>135</v>
      </c>
      <c r="E129" s="192" t="s">
        <v>275</v>
      </c>
      <c r="F129" s="193" t="s">
        <v>236</v>
      </c>
      <c r="G129" s="194" t="s">
        <v>138</v>
      </c>
      <c r="H129" s="195">
        <v>2</v>
      </c>
      <c r="I129" s="196"/>
      <c r="J129" s="197">
        <f>ROUND(I129*H129,2)</f>
        <v>0</v>
      </c>
      <c r="K129" s="193" t="s">
        <v>19</v>
      </c>
      <c r="L129" s="198"/>
      <c r="M129" s="199" t="s">
        <v>19</v>
      </c>
      <c r="N129" s="200" t="s">
        <v>43</v>
      </c>
      <c r="O129" s="75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AR129" s="13" t="s">
        <v>99</v>
      </c>
      <c r="AT129" s="13" t="s">
        <v>135</v>
      </c>
      <c r="AU129" s="13" t="s">
        <v>77</v>
      </c>
      <c r="AY129" s="13" t="s">
        <v>134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3" t="s">
        <v>77</v>
      </c>
      <c r="BK129" s="203">
        <f>ROUND(I129*H129,2)</f>
        <v>0</v>
      </c>
      <c r="BL129" s="13" t="s">
        <v>87</v>
      </c>
      <c r="BM129" s="13" t="s">
        <v>257</v>
      </c>
    </row>
    <row r="130" s="1" customFormat="1" ht="30.6" customHeight="1">
      <c r="B130" s="34"/>
      <c r="C130" s="191" t="s">
        <v>72</v>
      </c>
      <c r="D130" s="191" t="s">
        <v>135</v>
      </c>
      <c r="E130" s="192" t="s">
        <v>277</v>
      </c>
      <c r="F130" s="193" t="s">
        <v>278</v>
      </c>
      <c r="G130" s="194" t="s">
        <v>138</v>
      </c>
      <c r="H130" s="195">
        <v>2</v>
      </c>
      <c r="I130" s="196"/>
      <c r="J130" s="197">
        <f>ROUND(I130*H130,2)</f>
        <v>0</v>
      </c>
      <c r="K130" s="193" t="s">
        <v>19</v>
      </c>
      <c r="L130" s="198"/>
      <c r="M130" s="199" t="s">
        <v>19</v>
      </c>
      <c r="N130" s="200" t="s">
        <v>43</v>
      </c>
      <c r="O130" s="75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AR130" s="13" t="s">
        <v>99</v>
      </c>
      <c r="AT130" s="13" t="s">
        <v>135</v>
      </c>
      <c r="AU130" s="13" t="s">
        <v>77</v>
      </c>
      <c r="AY130" s="13" t="s">
        <v>134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3" t="s">
        <v>77</v>
      </c>
      <c r="BK130" s="203">
        <f>ROUND(I130*H130,2)</f>
        <v>0</v>
      </c>
      <c r="BL130" s="13" t="s">
        <v>87</v>
      </c>
      <c r="BM130" s="13" t="s">
        <v>260</v>
      </c>
    </row>
    <row r="131" s="1" customFormat="1" ht="30.6" customHeight="1">
      <c r="B131" s="34"/>
      <c r="C131" s="191" t="s">
        <v>72</v>
      </c>
      <c r="D131" s="191" t="s">
        <v>135</v>
      </c>
      <c r="E131" s="192" t="s">
        <v>280</v>
      </c>
      <c r="F131" s="193" t="s">
        <v>281</v>
      </c>
      <c r="G131" s="194" t="s">
        <v>138</v>
      </c>
      <c r="H131" s="195">
        <v>2</v>
      </c>
      <c r="I131" s="196"/>
      <c r="J131" s="197">
        <f>ROUND(I131*H131,2)</f>
        <v>0</v>
      </c>
      <c r="K131" s="193" t="s">
        <v>19</v>
      </c>
      <c r="L131" s="198"/>
      <c r="M131" s="199" t="s">
        <v>19</v>
      </c>
      <c r="N131" s="200" t="s">
        <v>43</v>
      </c>
      <c r="O131" s="75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AR131" s="13" t="s">
        <v>99</v>
      </c>
      <c r="AT131" s="13" t="s">
        <v>135</v>
      </c>
      <c r="AU131" s="13" t="s">
        <v>77</v>
      </c>
      <c r="AY131" s="13" t="s">
        <v>134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3" t="s">
        <v>77</v>
      </c>
      <c r="BK131" s="203">
        <f>ROUND(I131*H131,2)</f>
        <v>0</v>
      </c>
      <c r="BL131" s="13" t="s">
        <v>87</v>
      </c>
      <c r="BM131" s="13" t="s">
        <v>263</v>
      </c>
    </row>
    <row r="132" s="1" customFormat="1" ht="14.4" customHeight="1">
      <c r="B132" s="34"/>
      <c r="C132" s="191" t="s">
        <v>72</v>
      </c>
      <c r="D132" s="191" t="s">
        <v>135</v>
      </c>
      <c r="E132" s="192" t="s">
        <v>283</v>
      </c>
      <c r="F132" s="193" t="s">
        <v>284</v>
      </c>
      <c r="G132" s="194" t="s">
        <v>138</v>
      </c>
      <c r="H132" s="195">
        <v>2</v>
      </c>
      <c r="I132" s="196"/>
      <c r="J132" s="197">
        <f>ROUND(I132*H132,2)</f>
        <v>0</v>
      </c>
      <c r="K132" s="193" t="s">
        <v>19</v>
      </c>
      <c r="L132" s="198"/>
      <c r="M132" s="199" t="s">
        <v>19</v>
      </c>
      <c r="N132" s="200" t="s">
        <v>43</v>
      </c>
      <c r="O132" s="75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AR132" s="13" t="s">
        <v>99</v>
      </c>
      <c r="AT132" s="13" t="s">
        <v>135</v>
      </c>
      <c r="AU132" s="13" t="s">
        <v>77</v>
      </c>
      <c r="AY132" s="13" t="s">
        <v>134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3" t="s">
        <v>77</v>
      </c>
      <c r="BK132" s="203">
        <f>ROUND(I132*H132,2)</f>
        <v>0</v>
      </c>
      <c r="BL132" s="13" t="s">
        <v>87</v>
      </c>
      <c r="BM132" s="13" t="s">
        <v>266</v>
      </c>
    </row>
    <row r="133" s="1" customFormat="1" ht="14.4" customHeight="1">
      <c r="B133" s="34"/>
      <c r="C133" s="191" t="s">
        <v>72</v>
      </c>
      <c r="D133" s="191" t="s">
        <v>135</v>
      </c>
      <c r="E133" s="192" t="s">
        <v>286</v>
      </c>
      <c r="F133" s="193" t="s">
        <v>287</v>
      </c>
      <c r="G133" s="194" t="s">
        <v>288</v>
      </c>
      <c r="H133" s="195">
        <v>2</v>
      </c>
      <c r="I133" s="196"/>
      <c r="J133" s="197">
        <f>ROUND(I133*H133,2)</f>
        <v>0</v>
      </c>
      <c r="K133" s="193" t="s">
        <v>19</v>
      </c>
      <c r="L133" s="198"/>
      <c r="M133" s="199" t="s">
        <v>19</v>
      </c>
      <c r="N133" s="200" t="s">
        <v>43</v>
      </c>
      <c r="O133" s="75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AR133" s="13" t="s">
        <v>99</v>
      </c>
      <c r="AT133" s="13" t="s">
        <v>135</v>
      </c>
      <c r="AU133" s="13" t="s">
        <v>77</v>
      </c>
      <c r="AY133" s="13" t="s">
        <v>134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13" t="s">
        <v>77</v>
      </c>
      <c r="BK133" s="203">
        <f>ROUND(I133*H133,2)</f>
        <v>0</v>
      </c>
      <c r="BL133" s="13" t="s">
        <v>87</v>
      </c>
      <c r="BM133" s="13" t="s">
        <v>577</v>
      </c>
    </row>
    <row r="134" s="1" customFormat="1" ht="14.4" customHeight="1">
      <c r="B134" s="34"/>
      <c r="C134" s="191" t="s">
        <v>72</v>
      </c>
      <c r="D134" s="191" t="s">
        <v>135</v>
      </c>
      <c r="E134" s="192" t="s">
        <v>290</v>
      </c>
      <c r="F134" s="193" t="s">
        <v>291</v>
      </c>
      <c r="G134" s="194" t="s">
        <v>288</v>
      </c>
      <c r="H134" s="195">
        <v>2</v>
      </c>
      <c r="I134" s="196"/>
      <c r="J134" s="197">
        <f>ROUND(I134*H134,2)</f>
        <v>0</v>
      </c>
      <c r="K134" s="193" t="s">
        <v>19</v>
      </c>
      <c r="L134" s="198"/>
      <c r="M134" s="199" t="s">
        <v>19</v>
      </c>
      <c r="N134" s="200" t="s">
        <v>43</v>
      </c>
      <c r="O134" s="75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AR134" s="13" t="s">
        <v>99</v>
      </c>
      <c r="AT134" s="13" t="s">
        <v>135</v>
      </c>
      <c r="AU134" s="13" t="s">
        <v>77</v>
      </c>
      <c r="AY134" s="13" t="s">
        <v>134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3" t="s">
        <v>77</v>
      </c>
      <c r="BK134" s="203">
        <f>ROUND(I134*H134,2)</f>
        <v>0</v>
      </c>
      <c r="BL134" s="13" t="s">
        <v>87</v>
      </c>
      <c r="BM134" s="13" t="s">
        <v>269</v>
      </c>
    </row>
    <row r="135" s="1" customFormat="1" ht="20.4" customHeight="1">
      <c r="B135" s="34"/>
      <c r="C135" s="191" t="s">
        <v>72</v>
      </c>
      <c r="D135" s="191" t="s">
        <v>135</v>
      </c>
      <c r="E135" s="192" t="s">
        <v>293</v>
      </c>
      <c r="F135" s="193" t="s">
        <v>294</v>
      </c>
      <c r="G135" s="194" t="s">
        <v>138</v>
      </c>
      <c r="H135" s="195">
        <v>1</v>
      </c>
      <c r="I135" s="196"/>
      <c r="J135" s="197">
        <f>ROUND(I135*H135,2)</f>
        <v>0</v>
      </c>
      <c r="K135" s="193" t="s">
        <v>19</v>
      </c>
      <c r="L135" s="198"/>
      <c r="M135" s="199" t="s">
        <v>19</v>
      </c>
      <c r="N135" s="200" t="s">
        <v>43</v>
      </c>
      <c r="O135" s="75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AR135" s="13" t="s">
        <v>99</v>
      </c>
      <c r="AT135" s="13" t="s">
        <v>135</v>
      </c>
      <c r="AU135" s="13" t="s">
        <v>77</v>
      </c>
      <c r="AY135" s="13" t="s">
        <v>134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3" t="s">
        <v>77</v>
      </c>
      <c r="BK135" s="203">
        <f>ROUND(I135*H135,2)</f>
        <v>0</v>
      </c>
      <c r="BL135" s="13" t="s">
        <v>87</v>
      </c>
      <c r="BM135" s="13" t="s">
        <v>271</v>
      </c>
    </row>
    <row r="136" s="9" customFormat="1" ht="25.92" customHeight="1">
      <c r="B136" s="177"/>
      <c r="C136" s="178"/>
      <c r="D136" s="179" t="s">
        <v>71</v>
      </c>
      <c r="E136" s="180" t="s">
        <v>296</v>
      </c>
      <c r="F136" s="180" t="s">
        <v>297</v>
      </c>
      <c r="G136" s="178"/>
      <c r="H136" s="178"/>
      <c r="I136" s="181"/>
      <c r="J136" s="182">
        <f>BK136</f>
        <v>0</v>
      </c>
      <c r="K136" s="178"/>
      <c r="L136" s="183"/>
      <c r="M136" s="184"/>
      <c r="N136" s="185"/>
      <c r="O136" s="185"/>
      <c r="P136" s="186">
        <f>SUM(P137:P144)</f>
        <v>0</v>
      </c>
      <c r="Q136" s="185"/>
      <c r="R136" s="186">
        <f>SUM(R137:R144)</f>
        <v>0</v>
      </c>
      <c r="S136" s="185"/>
      <c r="T136" s="187">
        <f>SUM(T137:T144)</f>
        <v>0</v>
      </c>
      <c r="AR136" s="188" t="s">
        <v>77</v>
      </c>
      <c r="AT136" s="189" t="s">
        <v>71</v>
      </c>
      <c r="AU136" s="189" t="s">
        <v>72</v>
      </c>
      <c r="AY136" s="188" t="s">
        <v>134</v>
      </c>
      <c r="BK136" s="190">
        <f>SUM(BK137:BK144)</f>
        <v>0</v>
      </c>
    </row>
    <row r="137" s="1" customFormat="1" ht="14.4" customHeight="1">
      <c r="B137" s="34"/>
      <c r="C137" s="191" t="s">
        <v>72</v>
      </c>
      <c r="D137" s="191" t="s">
        <v>135</v>
      </c>
      <c r="E137" s="192" t="s">
        <v>632</v>
      </c>
      <c r="F137" s="193" t="s">
        <v>633</v>
      </c>
      <c r="G137" s="194" t="s">
        <v>138</v>
      </c>
      <c r="H137" s="195">
        <v>4</v>
      </c>
      <c r="I137" s="196"/>
      <c r="J137" s="197">
        <f>ROUND(I137*H137,2)</f>
        <v>0</v>
      </c>
      <c r="K137" s="193" t="s">
        <v>19</v>
      </c>
      <c r="L137" s="198"/>
      <c r="M137" s="199" t="s">
        <v>19</v>
      </c>
      <c r="N137" s="200" t="s">
        <v>43</v>
      </c>
      <c r="O137" s="75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AR137" s="13" t="s">
        <v>99</v>
      </c>
      <c r="AT137" s="13" t="s">
        <v>135</v>
      </c>
      <c r="AU137" s="13" t="s">
        <v>77</v>
      </c>
      <c r="AY137" s="13" t="s">
        <v>134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3" t="s">
        <v>77</v>
      </c>
      <c r="BK137" s="203">
        <f>ROUND(I137*H137,2)</f>
        <v>0</v>
      </c>
      <c r="BL137" s="13" t="s">
        <v>87</v>
      </c>
      <c r="BM137" s="13" t="s">
        <v>274</v>
      </c>
    </row>
    <row r="138" s="1" customFormat="1" ht="20.4" customHeight="1">
      <c r="B138" s="34"/>
      <c r="C138" s="191" t="s">
        <v>72</v>
      </c>
      <c r="D138" s="191" t="s">
        <v>135</v>
      </c>
      <c r="E138" s="192" t="s">
        <v>307</v>
      </c>
      <c r="F138" s="193" t="s">
        <v>308</v>
      </c>
      <c r="G138" s="194" t="s">
        <v>138</v>
      </c>
      <c r="H138" s="195">
        <v>4</v>
      </c>
      <c r="I138" s="196"/>
      <c r="J138" s="197">
        <f>ROUND(I138*H138,2)</f>
        <v>0</v>
      </c>
      <c r="K138" s="193" t="s">
        <v>19</v>
      </c>
      <c r="L138" s="198"/>
      <c r="M138" s="199" t="s">
        <v>19</v>
      </c>
      <c r="N138" s="200" t="s">
        <v>43</v>
      </c>
      <c r="O138" s="75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AR138" s="13" t="s">
        <v>99</v>
      </c>
      <c r="AT138" s="13" t="s">
        <v>135</v>
      </c>
      <c r="AU138" s="13" t="s">
        <v>77</v>
      </c>
      <c r="AY138" s="13" t="s">
        <v>134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3" t="s">
        <v>77</v>
      </c>
      <c r="BK138" s="203">
        <f>ROUND(I138*H138,2)</f>
        <v>0</v>
      </c>
      <c r="BL138" s="13" t="s">
        <v>87</v>
      </c>
      <c r="BM138" s="13" t="s">
        <v>276</v>
      </c>
    </row>
    <row r="139" s="1" customFormat="1" ht="14.4" customHeight="1">
      <c r="B139" s="34"/>
      <c r="C139" s="191" t="s">
        <v>72</v>
      </c>
      <c r="D139" s="191" t="s">
        <v>135</v>
      </c>
      <c r="E139" s="192" t="s">
        <v>310</v>
      </c>
      <c r="F139" s="193" t="s">
        <v>311</v>
      </c>
      <c r="G139" s="194" t="s">
        <v>138</v>
      </c>
      <c r="H139" s="195">
        <v>1</v>
      </c>
      <c r="I139" s="196"/>
      <c r="J139" s="197">
        <f>ROUND(I139*H139,2)</f>
        <v>0</v>
      </c>
      <c r="K139" s="193" t="s">
        <v>19</v>
      </c>
      <c r="L139" s="198"/>
      <c r="M139" s="199" t="s">
        <v>19</v>
      </c>
      <c r="N139" s="200" t="s">
        <v>43</v>
      </c>
      <c r="O139" s="75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AR139" s="13" t="s">
        <v>99</v>
      </c>
      <c r="AT139" s="13" t="s">
        <v>135</v>
      </c>
      <c r="AU139" s="13" t="s">
        <v>77</v>
      </c>
      <c r="AY139" s="13" t="s">
        <v>134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3" t="s">
        <v>77</v>
      </c>
      <c r="BK139" s="203">
        <f>ROUND(I139*H139,2)</f>
        <v>0</v>
      </c>
      <c r="BL139" s="13" t="s">
        <v>87</v>
      </c>
      <c r="BM139" s="13" t="s">
        <v>279</v>
      </c>
    </row>
    <row r="140" s="1" customFormat="1" ht="30.6" customHeight="1">
      <c r="B140" s="34"/>
      <c r="C140" s="191" t="s">
        <v>72</v>
      </c>
      <c r="D140" s="191" t="s">
        <v>135</v>
      </c>
      <c r="E140" s="192" t="s">
        <v>277</v>
      </c>
      <c r="F140" s="193" t="s">
        <v>278</v>
      </c>
      <c r="G140" s="194" t="s">
        <v>138</v>
      </c>
      <c r="H140" s="195">
        <v>1</v>
      </c>
      <c r="I140" s="196"/>
      <c r="J140" s="197">
        <f>ROUND(I140*H140,2)</f>
        <v>0</v>
      </c>
      <c r="K140" s="193" t="s">
        <v>19</v>
      </c>
      <c r="L140" s="198"/>
      <c r="M140" s="199" t="s">
        <v>19</v>
      </c>
      <c r="N140" s="200" t="s">
        <v>43</v>
      </c>
      <c r="O140" s="75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AR140" s="13" t="s">
        <v>99</v>
      </c>
      <c r="AT140" s="13" t="s">
        <v>135</v>
      </c>
      <c r="AU140" s="13" t="s">
        <v>77</v>
      </c>
      <c r="AY140" s="13" t="s">
        <v>134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3" t="s">
        <v>77</v>
      </c>
      <c r="BK140" s="203">
        <f>ROUND(I140*H140,2)</f>
        <v>0</v>
      </c>
      <c r="BL140" s="13" t="s">
        <v>87</v>
      </c>
      <c r="BM140" s="13" t="s">
        <v>282</v>
      </c>
    </row>
    <row r="141" s="1" customFormat="1" ht="14.4" customHeight="1">
      <c r="B141" s="34"/>
      <c r="C141" s="191" t="s">
        <v>72</v>
      </c>
      <c r="D141" s="191" t="s">
        <v>135</v>
      </c>
      <c r="E141" s="192" t="s">
        <v>314</v>
      </c>
      <c r="F141" s="193" t="s">
        <v>315</v>
      </c>
      <c r="G141" s="194" t="s">
        <v>138</v>
      </c>
      <c r="H141" s="195">
        <v>4</v>
      </c>
      <c r="I141" s="196"/>
      <c r="J141" s="197">
        <f>ROUND(I141*H141,2)</f>
        <v>0</v>
      </c>
      <c r="K141" s="193" t="s">
        <v>19</v>
      </c>
      <c r="L141" s="198"/>
      <c r="M141" s="199" t="s">
        <v>19</v>
      </c>
      <c r="N141" s="200" t="s">
        <v>43</v>
      </c>
      <c r="O141" s="75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AR141" s="13" t="s">
        <v>99</v>
      </c>
      <c r="AT141" s="13" t="s">
        <v>135</v>
      </c>
      <c r="AU141" s="13" t="s">
        <v>77</v>
      </c>
      <c r="AY141" s="13" t="s">
        <v>134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3" t="s">
        <v>77</v>
      </c>
      <c r="BK141" s="203">
        <f>ROUND(I141*H141,2)</f>
        <v>0</v>
      </c>
      <c r="BL141" s="13" t="s">
        <v>87</v>
      </c>
      <c r="BM141" s="13" t="s">
        <v>285</v>
      </c>
    </row>
    <row r="142" s="1" customFormat="1" ht="14.4" customHeight="1">
      <c r="B142" s="34"/>
      <c r="C142" s="191" t="s">
        <v>72</v>
      </c>
      <c r="D142" s="191" t="s">
        <v>135</v>
      </c>
      <c r="E142" s="192" t="s">
        <v>317</v>
      </c>
      <c r="F142" s="193" t="s">
        <v>318</v>
      </c>
      <c r="G142" s="194" t="s">
        <v>138</v>
      </c>
      <c r="H142" s="195">
        <v>6</v>
      </c>
      <c r="I142" s="196"/>
      <c r="J142" s="197">
        <f>ROUND(I142*H142,2)</f>
        <v>0</v>
      </c>
      <c r="K142" s="193" t="s">
        <v>19</v>
      </c>
      <c r="L142" s="198"/>
      <c r="M142" s="199" t="s">
        <v>19</v>
      </c>
      <c r="N142" s="200" t="s">
        <v>43</v>
      </c>
      <c r="O142" s="75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AR142" s="13" t="s">
        <v>99</v>
      </c>
      <c r="AT142" s="13" t="s">
        <v>135</v>
      </c>
      <c r="AU142" s="13" t="s">
        <v>77</v>
      </c>
      <c r="AY142" s="13" t="s">
        <v>134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3" t="s">
        <v>77</v>
      </c>
      <c r="BK142" s="203">
        <f>ROUND(I142*H142,2)</f>
        <v>0</v>
      </c>
      <c r="BL142" s="13" t="s">
        <v>87</v>
      </c>
      <c r="BM142" s="13" t="s">
        <v>289</v>
      </c>
    </row>
    <row r="143" s="1" customFormat="1" ht="14.4" customHeight="1">
      <c r="B143" s="34"/>
      <c r="C143" s="191" t="s">
        <v>72</v>
      </c>
      <c r="D143" s="191" t="s">
        <v>135</v>
      </c>
      <c r="E143" s="192" t="s">
        <v>320</v>
      </c>
      <c r="F143" s="193" t="s">
        <v>321</v>
      </c>
      <c r="G143" s="194" t="s">
        <v>138</v>
      </c>
      <c r="H143" s="195">
        <v>4</v>
      </c>
      <c r="I143" s="196"/>
      <c r="J143" s="197">
        <f>ROUND(I143*H143,2)</f>
        <v>0</v>
      </c>
      <c r="K143" s="193" t="s">
        <v>19</v>
      </c>
      <c r="L143" s="198"/>
      <c r="M143" s="199" t="s">
        <v>19</v>
      </c>
      <c r="N143" s="200" t="s">
        <v>43</v>
      </c>
      <c r="O143" s="75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AR143" s="13" t="s">
        <v>99</v>
      </c>
      <c r="AT143" s="13" t="s">
        <v>135</v>
      </c>
      <c r="AU143" s="13" t="s">
        <v>77</v>
      </c>
      <c r="AY143" s="13" t="s">
        <v>134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3" t="s">
        <v>77</v>
      </c>
      <c r="BK143" s="203">
        <f>ROUND(I143*H143,2)</f>
        <v>0</v>
      </c>
      <c r="BL143" s="13" t="s">
        <v>87</v>
      </c>
      <c r="BM143" s="13" t="s">
        <v>292</v>
      </c>
    </row>
    <row r="144" s="1" customFormat="1" ht="14.4" customHeight="1">
      <c r="B144" s="34"/>
      <c r="C144" s="191" t="s">
        <v>72</v>
      </c>
      <c r="D144" s="191" t="s">
        <v>135</v>
      </c>
      <c r="E144" s="192" t="s">
        <v>323</v>
      </c>
      <c r="F144" s="193" t="s">
        <v>324</v>
      </c>
      <c r="G144" s="194" t="s">
        <v>138</v>
      </c>
      <c r="H144" s="195">
        <v>4</v>
      </c>
      <c r="I144" s="196"/>
      <c r="J144" s="197">
        <f>ROUND(I144*H144,2)</f>
        <v>0</v>
      </c>
      <c r="K144" s="193" t="s">
        <v>19</v>
      </c>
      <c r="L144" s="198"/>
      <c r="M144" s="199" t="s">
        <v>19</v>
      </c>
      <c r="N144" s="200" t="s">
        <v>43</v>
      </c>
      <c r="O144" s="75"/>
      <c r="P144" s="201">
        <f>O144*H144</f>
        <v>0</v>
      </c>
      <c r="Q144" s="201">
        <v>0</v>
      </c>
      <c r="R144" s="201">
        <f>Q144*H144</f>
        <v>0</v>
      </c>
      <c r="S144" s="201">
        <v>0</v>
      </c>
      <c r="T144" s="202">
        <f>S144*H144</f>
        <v>0</v>
      </c>
      <c r="AR144" s="13" t="s">
        <v>99</v>
      </c>
      <c r="AT144" s="13" t="s">
        <v>135</v>
      </c>
      <c r="AU144" s="13" t="s">
        <v>77</v>
      </c>
      <c r="AY144" s="13" t="s">
        <v>134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3" t="s">
        <v>77</v>
      </c>
      <c r="BK144" s="203">
        <f>ROUND(I144*H144,2)</f>
        <v>0</v>
      </c>
      <c r="BL144" s="13" t="s">
        <v>87</v>
      </c>
      <c r="BM144" s="13" t="s">
        <v>578</v>
      </c>
    </row>
    <row r="145" s="9" customFormat="1" ht="25.92" customHeight="1">
      <c r="B145" s="177"/>
      <c r="C145" s="178"/>
      <c r="D145" s="179" t="s">
        <v>71</v>
      </c>
      <c r="E145" s="180" t="s">
        <v>326</v>
      </c>
      <c r="F145" s="180" t="s">
        <v>327</v>
      </c>
      <c r="G145" s="178"/>
      <c r="H145" s="178"/>
      <c r="I145" s="181"/>
      <c r="J145" s="182">
        <f>BK145</f>
        <v>0</v>
      </c>
      <c r="K145" s="178"/>
      <c r="L145" s="183"/>
      <c r="M145" s="184"/>
      <c r="N145" s="185"/>
      <c r="O145" s="185"/>
      <c r="P145" s="186">
        <f>SUM(P146:P154)</f>
        <v>0</v>
      </c>
      <c r="Q145" s="185"/>
      <c r="R145" s="186">
        <f>SUM(R146:R154)</f>
        <v>0</v>
      </c>
      <c r="S145" s="185"/>
      <c r="T145" s="187">
        <f>SUM(T146:T154)</f>
        <v>0</v>
      </c>
      <c r="AR145" s="188" t="s">
        <v>77</v>
      </c>
      <c r="AT145" s="189" t="s">
        <v>71</v>
      </c>
      <c r="AU145" s="189" t="s">
        <v>72</v>
      </c>
      <c r="AY145" s="188" t="s">
        <v>134</v>
      </c>
      <c r="BK145" s="190">
        <f>SUM(BK146:BK154)</f>
        <v>0</v>
      </c>
    </row>
    <row r="146" s="1" customFormat="1" ht="14.4" customHeight="1">
      <c r="B146" s="34"/>
      <c r="C146" s="191" t="s">
        <v>72</v>
      </c>
      <c r="D146" s="191" t="s">
        <v>135</v>
      </c>
      <c r="E146" s="192" t="s">
        <v>328</v>
      </c>
      <c r="F146" s="193" t="s">
        <v>329</v>
      </c>
      <c r="G146" s="194" t="s">
        <v>150</v>
      </c>
      <c r="H146" s="195">
        <v>285</v>
      </c>
      <c r="I146" s="196"/>
      <c r="J146" s="197">
        <f>ROUND(I146*H146,2)</f>
        <v>0</v>
      </c>
      <c r="K146" s="193" t="s">
        <v>19</v>
      </c>
      <c r="L146" s="198"/>
      <c r="M146" s="199" t="s">
        <v>19</v>
      </c>
      <c r="N146" s="200" t="s">
        <v>43</v>
      </c>
      <c r="O146" s="75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AR146" s="13" t="s">
        <v>99</v>
      </c>
      <c r="AT146" s="13" t="s">
        <v>135</v>
      </c>
      <c r="AU146" s="13" t="s">
        <v>77</v>
      </c>
      <c r="AY146" s="13" t="s">
        <v>134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13" t="s">
        <v>77</v>
      </c>
      <c r="BK146" s="203">
        <f>ROUND(I146*H146,2)</f>
        <v>0</v>
      </c>
      <c r="BL146" s="13" t="s">
        <v>87</v>
      </c>
      <c r="BM146" s="13" t="s">
        <v>580</v>
      </c>
    </row>
    <row r="147" s="1" customFormat="1" ht="14.4" customHeight="1">
      <c r="B147" s="34"/>
      <c r="C147" s="191" t="s">
        <v>72</v>
      </c>
      <c r="D147" s="191" t="s">
        <v>135</v>
      </c>
      <c r="E147" s="192" t="s">
        <v>331</v>
      </c>
      <c r="F147" s="193" t="s">
        <v>332</v>
      </c>
      <c r="G147" s="194" t="s">
        <v>150</v>
      </c>
      <c r="H147" s="195">
        <v>40</v>
      </c>
      <c r="I147" s="196"/>
      <c r="J147" s="197">
        <f>ROUND(I147*H147,2)</f>
        <v>0</v>
      </c>
      <c r="K147" s="193" t="s">
        <v>19</v>
      </c>
      <c r="L147" s="198"/>
      <c r="M147" s="199" t="s">
        <v>19</v>
      </c>
      <c r="N147" s="200" t="s">
        <v>43</v>
      </c>
      <c r="O147" s="75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AR147" s="13" t="s">
        <v>99</v>
      </c>
      <c r="AT147" s="13" t="s">
        <v>135</v>
      </c>
      <c r="AU147" s="13" t="s">
        <v>77</v>
      </c>
      <c r="AY147" s="13" t="s">
        <v>134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3" t="s">
        <v>77</v>
      </c>
      <c r="BK147" s="203">
        <f>ROUND(I147*H147,2)</f>
        <v>0</v>
      </c>
      <c r="BL147" s="13" t="s">
        <v>87</v>
      </c>
      <c r="BM147" s="13" t="s">
        <v>300</v>
      </c>
    </row>
    <row r="148" s="1" customFormat="1" ht="14.4" customHeight="1">
      <c r="B148" s="34"/>
      <c r="C148" s="191" t="s">
        <v>72</v>
      </c>
      <c r="D148" s="191" t="s">
        <v>135</v>
      </c>
      <c r="E148" s="192" t="s">
        <v>570</v>
      </c>
      <c r="F148" s="193" t="s">
        <v>571</v>
      </c>
      <c r="G148" s="194" t="s">
        <v>150</v>
      </c>
      <c r="H148" s="195">
        <v>10</v>
      </c>
      <c r="I148" s="196"/>
      <c r="J148" s="197">
        <f>ROUND(I148*H148,2)</f>
        <v>0</v>
      </c>
      <c r="K148" s="193" t="s">
        <v>19</v>
      </c>
      <c r="L148" s="198"/>
      <c r="M148" s="199" t="s">
        <v>19</v>
      </c>
      <c r="N148" s="200" t="s">
        <v>43</v>
      </c>
      <c r="O148" s="75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AR148" s="13" t="s">
        <v>99</v>
      </c>
      <c r="AT148" s="13" t="s">
        <v>135</v>
      </c>
      <c r="AU148" s="13" t="s">
        <v>77</v>
      </c>
      <c r="AY148" s="13" t="s">
        <v>134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13" t="s">
        <v>77</v>
      </c>
      <c r="BK148" s="203">
        <f>ROUND(I148*H148,2)</f>
        <v>0</v>
      </c>
      <c r="BL148" s="13" t="s">
        <v>87</v>
      </c>
      <c r="BM148" s="13" t="s">
        <v>303</v>
      </c>
    </row>
    <row r="149" s="1" customFormat="1" ht="14.4" customHeight="1">
      <c r="B149" s="34"/>
      <c r="C149" s="191" t="s">
        <v>72</v>
      </c>
      <c r="D149" s="191" t="s">
        <v>135</v>
      </c>
      <c r="E149" s="192" t="s">
        <v>573</v>
      </c>
      <c r="F149" s="193" t="s">
        <v>574</v>
      </c>
      <c r="G149" s="194" t="s">
        <v>138</v>
      </c>
      <c r="H149" s="195">
        <v>6</v>
      </c>
      <c r="I149" s="196"/>
      <c r="J149" s="197">
        <f>ROUND(I149*H149,2)</f>
        <v>0</v>
      </c>
      <c r="K149" s="193" t="s">
        <v>19</v>
      </c>
      <c r="L149" s="198"/>
      <c r="M149" s="199" t="s">
        <v>19</v>
      </c>
      <c r="N149" s="200" t="s">
        <v>43</v>
      </c>
      <c r="O149" s="75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AR149" s="13" t="s">
        <v>99</v>
      </c>
      <c r="AT149" s="13" t="s">
        <v>135</v>
      </c>
      <c r="AU149" s="13" t="s">
        <v>77</v>
      </c>
      <c r="AY149" s="13" t="s">
        <v>134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13" t="s">
        <v>77</v>
      </c>
      <c r="BK149" s="203">
        <f>ROUND(I149*H149,2)</f>
        <v>0</v>
      </c>
      <c r="BL149" s="13" t="s">
        <v>87</v>
      </c>
      <c r="BM149" s="13" t="s">
        <v>306</v>
      </c>
    </row>
    <row r="150" s="1" customFormat="1" ht="14.4" customHeight="1">
      <c r="B150" s="34"/>
      <c r="C150" s="191" t="s">
        <v>72</v>
      </c>
      <c r="D150" s="191" t="s">
        <v>135</v>
      </c>
      <c r="E150" s="192" t="s">
        <v>575</v>
      </c>
      <c r="F150" s="193" t="s">
        <v>576</v>
      </c>
      <c r="G150" s="194" t="s">
        <v>138</v>
      </c>
      <c r="H150" s="195">
        <v>6</v>
      </c>
      <c r="I150" s="196"/>
      <c r="J150" s="197">
        <f>ROUND(I150*H150,2)</f>
        <v>0</v>
      </c>
      <c r="K150" s="193" t="s">
        <v>19</v>
      </c>
      <c r="L150" s="198"/>
      <c r="M150" s="199" t="s">
        <v>19</v>
      </c>
      <c r="N150" s="200" t="s">
        <v>43</v>
      </c>
      <c r="O150" s="75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AR150" s="13" t="s">
        <v>99</v>
      </c>
      <c r="AT150" s="13" t="s">
        <v>135</v>
      </c>
      <c r="AU150" s="13" t="s">
        <v>77</v>
      </c>
      <c r="AY150" s="13" t="s">
        <v>134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3" t="s">
        <v>77</v>
      </c>
      <c r="BK150" s="203">
        <f>ROUND(I150*H150,2)</f>
        <v>0</v>
      </c>
      <c r="BL150" s="13" t="s">
        <v>87</v>
      </c>
      <c r="BM150" s="13" t="s">
        <v>309</v>
      </c>
    </row>
    <row r="151" s="1" customFormat="1" ht="14.4" customHeight="1">
      <c r="B151" s="34"/>
      <c r="C151" s="191" t="s">
        <v>72</v>
      </c>
      <c r="D151" s="191" t="s">
        <v>135</v>
      </c>
      <c r="E151" s="192" t="s">
        <v>334</v>
      </c>
      <c r="F151" s="193" t="s">
        <v>335</v>
      </c>
      <c r="G151" s="194" t="s">
        <v>138</v>
      </c>
      <c r="H151" s="195">
        <v>1</v>
      </c>
      <c r="I151" s="196"/>
      <c r="J151" s="197">
        <f>ROUND(I151*H151,2)</f>
        <v>0</v>
      </c>
      <c r="K151" s="193" t="s">
        <v>19</v>
      </c>
      <c r="L151" s="198"/>
      <c r="M151" s="199" t="s">
        <v>19</v>
      </c>
      <c r="N151" s="200" t="s">
        <v>43</v>
      </c>
      <c r="O151" s="75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AR151" s="13" t="s">
        <v>99</v>
      </c>
      <c r="AT151" s="13" t="s">
        <v>135</v>
      </c>
      <c r="AU151" s="13" t="s">
        <v>77</v>
      </c>
      <c r="AY151" s="13" t="s">
        <v>134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3" t="s">
        <v>77</v>
      </c>
      <c r="BK151" s="203">
        <f>ROUND(I151*H151,2)</f>
        <v>0</v>
      </c>
      <c r="BL151" s="13" t="s">
        <v>87</v>
      </c>
      <c r="BM151" s="13" t="s">
        <v>312</v>
      </c>
    </row>
    <row r="152" s="1" customFormat="1" ht="14.4" customHeight="1">
      <c r="B152" s="34"/>
      <c r="C152" s="191" t="s">
        <v>72</v>
      </c>
      <c r="D152" s="191" t="s">
        <v>135</v>
      </c>
      <c r="E152" s="192" t="s">
        <v>346</v>
      </c>
      <c r="F152" s="193" t="s">
        <v>347</v>
      </c>
      <c r="G152" s="194" t="s">
        <v>150</v>
      </c>
      <c r="H152" s="195">
        <v>20</v>
      </c>
      <c r="I152" s="196"/>
      <c r="J152" s="197">
        <f>ROUND(I152*H152,2)</f>
        <v>0</v>
      </c>
      <c r="K152" s="193" t="s">
        <v>19</v>
      </c>
      <c r="L152" s="198"/>
      <c r="M152" s="199" t="s">
        <v>19</v>
      </c>
      <c r="N152" s="200" t="s">
        <v>43</v>
      </c>
      <c r="O152" s="75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AR152" s="13" t="s">
        <v>99</v>
      </c>
      <c r="AT152" s="13" t="s">
        <v>135</v>
      </c>
      <c r="AU152" s="13" t="s">
        <v>77</v>
      </c>
      <c r="AY152" s="13" t="s">
        <v>134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13" t="s">
        <v>77</v>
      </c>
      <c r="BK152" s="203">
        <f>ROUND(I152*H152,2)</f>
        <v>0</v>
      </c>
      <c r="BL152" s="13" t="s">
        <v>87</v>
      </c>
      <c r="BM152" s="13" t="s">
        <v>581</v>
      </c>
    </row>
    <row r="153" s="1" customFormat="1" ht="14.4" customHeight="1">
      <c r="B153" s="34"/>
      <c r="C153" s="191" t="s">
        <v>72</v>
      </c>
      <c r="D153" s="191" t="s">
        <v>135</v>
      </c>
      <c r="E153" s="192" t="s">
        <v>349</v>
      </c>
      <c r="F153" s="193" t="s">
        <v>350</v>
      </c>
      <c r="G153" s="194" t="s">
        <v>138</v>
      </c>
      <c r="H153" s="195">
        <v>40</v>
      </c>
      <c r="I153" s="196"/>
      <c r="J153" s="197">
        <f>ROUND(I153*H153,2)</f>
        <v>0</v>
      </c>
      <c r="K153" s="193" t="s">
        <v>19</v>
      </c>
      <c r="L153" s="198"/>
      <c r="M153" s="199" t="s">
        <v>19</v>
      </c>
      <c r="N153" s="200" t="s">
        <v>43</v>
      </c>
      <c r="O153" s="75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AR153" s="13" t="s">
        <v>99</v>
      </c>
      <c r="AT153" s="13" t="s">
        <v>135</v>
      </c>
      <c r="AU153" s="13" t="s">
        <v>77</v>
      </c>
      <c r="AY153" s="13" t="s">
        <v>134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13" t="s">
        <v>77</v>
      </c>
      <c r="BK153" s="203">
        <f>ROUND(I153*H153,2)</f>
        <v>0</v>
      </c>
      <c r="BL153" s="13" t="s">
        <v>87</v>
      </c>
      <c r="BM153" s="13" t="s">
        <v>316</v>
      </c>
    </row>
    <row r="154" s="1" customFormat="1" ht="14.4" customHeight="1">
      <c r="B154" s="34"/>
      <c r="C154" s="191" t="s">
        <v>72</v>
      </c>
      <c r="D154" s="191" t="s">
        <v>135</v>
      </c>
      <c r="E154" s="192" t="s">
        <v>355</v>
      </c>
      <c r="F154" s="193" t="s">
        <v>356</v>
      </c>
      <c r="G154" s="194" t="s">
        <v>138</v>
      </c>
      <c r="H154" s="195">
        <v>100</v>
      </c>
      <c r="I154" s="196"/>
      <c r="J154" s="197">
        <f>ROUND(I154*H154,2)</f>
        <v>0</v>
      </c>
      <c r="K154" s="193" t="s">
        <v>19</v>
      </c>
      <c r="L154" s="198"/>
      <c r="M154" s="199" t="s">
        <v>19</v>
      </c>
      <c r="N154" s="200" t="s">
        <v>43</v>
      </c>
      <c r="O154" s="75"/>
      <c r="P154" s="201">
        <f>O154*H154</f>
        <v>0</v>
      </c>
      <c r="Q154" s="201">
        <v>0</v>
      </c>
      <c r="R154" s="201">
        <f>Q154*H154</f>
        <v>0</v>
      </c>
      <c r="S154" s="201">
        <v>0</v>
      </c>
      <c r="T154" s="202">
        <f>S154*H154</f>
        <v>0</v>
      </c>
      <c r="AR154" s="13" t="s">
        <v>99</v>
      </c>
      <c r="AT154" s="13" t="s">
        <v>135</v>
      </c>
      <c r="AU154" s="13" t="s">
        <v>77</v>
      </c>
      <c r="AY154" s="13" t="s">
        <v>134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3" t="s">
        <v>77</v>
      </c>
      <c r="BK154" s="203">
        <f>ROUND(I154*H154,2)</f>
        <v>0</v>
      </c>
      <c r="BL154" s="13" t="s">
        <v>87</v>
      </c>
      <c r="BM154" s="13" t="s">
        <v>319</v>
      </c>
    </row>
    <row r="155" s="9" customFormat="1" ht="25.92" customHeight="1">
      <c r="B155" s="177"/>
      <c r="C155" s="178"/>
      <c r="D155" s="179" t="s">
        <v>71</v>
      </c>
      <c r="E155" s="180" t="s">
        <v>132</v>
      </c>
      <c r="F155" s="180" t="s">
        <v>133</v>
      </c>
      <c r="G155" s="178"/>
      <c r="H155" s="178"/>
      <c r="I155" s="181"/>
      <c r="J155" s="182">
        <f>BK155</f>
        <v>0</v>
      </c>
      <c r="K155" s="178"/>
      <c r="L155" s="183"/>
      <c r="M155" s="184"/>
      <c r="N155" s="185"/>
      <c r="O155" s="185"/>
      <c r="P155" s="186">
        <f>SUM(P156:P184)</f>
        <v>0</v>
      </c>
      <c r="Q155" s="185"/>
      <c r="R155" s="186">
        <f>SUM(R156:R184)</f>
        <v>0</v>
      </c>
      <c r="S155" s="185"/>
      <c r="T155" s="187">
        <f>SUM(T156:T184)</f>
        <v>0</v>
      </c>
      <c r="AR155" s="188" t="s">
        <v>77</v>
      </c>
      <c r="AT155" s="189" t="s">
        <v>71</v>
      </c>
      <c r="AU155" s="189" t="s">
        <v>72</v>
      </c>
      <c r="AY155" s="188" t="s">
        <v>134</v>
      </c>
      <c r="BK155" s="190">
        <f>SUM(BK156:BK184)</f>
        <v>0</v>
      </c>
    </row>
    <row r="156" s="1" customFormat="1" ht="40.8" customHeight="1">
      <c r="B156" s="34"/>
      <c r="C156" s="204" t="s">
        <v>72</v>
      </c>
      <c r="D156" s="204" t="s">
        <v>358</v>
      </c>
      <c r="E156" s="205" t="s">
        <v>136</v>
      </c>
      <c r="F156" s="206" t="s">
        <v>623</v>
      </c>
      <c r="G156" s="207" t="s">
        <v>138</v>
      </c>
      <c r="H156" s="208">
        <v>1</v>
      </c>
      <c r="I156" s="209"/>
      <c r="J156" s="210">
        <f>ROUND(I156*H156,2)</f>
        <v>0</v>
      </c>
      <c r="K156" s="206" t="s">
        <v>19</v>
      </c>
      <c r="L156" s="39"/>
      <c r="M156" s="211" t="s">
        <v>19</v>
      </c>
      <c r="N156" s="212" t="s">
        <v>43</v>
      </c>
      <c r="O156" s="75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AR156" s="13" t="s">
        <v>87</v>
      </c>
      <c r="AT156" s="13" t="s">
        <v>358</v>
      </c>
      <c r="AU156" s="13" t="s">
        <v>77</v>
      </c>
      <c r="AY156" s="13" t="s">
        <v>134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13" t="s">
        <v>77</v>
      </c>
      <c r="BK156" s="203">
        <f>ROUND(I156*H156,2)</f>
        <v>0</v>
      </c>
      <c r="BL156" s="13" t="s">
        <v>87</v>
      </c>
      <c r="BM156" s="13" t="s">
        <v>582</v>
      </c>
    </row>
    <row r="157" s="1" customFormat="1" ht="14.4" customHeight="1">
      <c r="B157" s="34"/>
      <c r="C157" s="204" t="s">
        <v>72</v>
      </c>
      <c r="D157" s="204" t="s">
        <v>358</v>
      </c>
      <c r="E157" s="205" t="s">
        <v>139</v>
      </c>
      <c r="F157" s="206" t="s">
        <v>140</v>
      </c>
      <c r="G157" s="207" t="s">
        <v>138</v>
      </c>
      <c r="H157" s="208">
        <v>4</v>
      </c>
      <c r="I157" s="209"/>
      <c r="J157" s="210">
        <f>ROUND(I157*H157,2)</f>
        <v>0</v>
      </c>
      <c r="K157" s="206" t="s">
        <v>19</v>
      </c>
      <c r="L157" s="39"/>
      <c r="M157" s="211" t="s">
        <v>19</v>
      </c>
      <c r="N157" s="212" t="s">
        <v>43</v>
      </c>
      <c r="O157" s="75"/>
      <c r="P157" s="201">
        <f>O157*H157</f>
        <v>0</v>
      </c>
      <c r="Q157" s="201">
        <v>0</v>
      </c>
      <c r="R157" s="201">
        <f>Q157*H157</f>
        <v>0</v>
      </c>
      <c r="S157" s="201">
        <v>0</v>
      </c>
      <c r="T157" s="202">
        <f>S157*H157</f>
        <v>0</v>
      </c>
      <c r="AR157" s="13" t="s">
        <v>87</v>
      </c>
      <c r="AT157" s="13" t="s">
        <v>358</v>
      </c>
      <c r="AU157" s="13" t="s">
        <v>77</v>
      </c>
      <c r="AY157" s="13" t="s">
        <v>134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13" t="s">
        <v>77</v>
      </c>
      <c r="BK157" s="203">
        <f>ROUND(I157*H157,2)</f>
        <v>0</v>
      </c>
      <c r="BL157" s="13" t="s">
        <v>87</v>
      </c>
      <c r="BM157" s="13" t="s">
        <v>583</v>
      </c>
    </row>
    <row r="158" s="1" customFormat="1" ht="14.4" customHeight="1">
      <c r="B158" s="34"/>
      <c r="C158" s="204" t="s">
        <v>72</v>
      </c>
      <c r="D158" s="204" t="s">
        <v>358</v>
      </c>
      <c r="E158" s="205" t="s">
        <v>141</v>
      </c>
      <c r="F158" s="206" t="s">
        <v>142</v>
      </c>
      <c r="G158" s="207" t="s">
        <v>138</v>
      </c>
      <c r="H158" s="208">
        <v>1</v>
      </c>
      <c r="I158" s="209"/>
      <c r="J158" s="210">
        <f>ROUND(I158*H158,2)</f>
        <v>0</v>
      </c>
      <c r="K158" s="206" t="s">
        <v>19</v>
      </c>
      <c r="L158" s="39"/>
      <c r="M158" s="211" t="s">
        <v>19</v>
      </c>
      <c r="N158" s="212" t="s">
        <v>43</v>
      </c>
      <c r="O158" s="75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AR158" s="13" t="s">
        <v>87</v>
      </c>
      <c r="AT158" s="13" t="s">
        <v>358</v>
      </c>
      <c r="AU158" s="13" t="s">
        <v>77</v>
      </c>
      <c r="AY158" s="13" t="s">
        <v>134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3" t="s">
        <v>77</v>
      </c>
      <c r="BK158" s="203">
        <f>ROUND(I158*H158,2)</f>
        <v>0</v>
      </c>
      <c r="BL158" s="13" t="s">
        <v>87</v>
      </c>
      <c r="BM158" s="13" t="s">
        <v>330</v>
      </c>
    </row>
    <row r="159" s="1" customFormat="1" ht="14.4" customHeight="1">
      <c r="B159" s="34"/>
      <c r="C159" s="204" t="s">
        <v>72</v>
      </c>
      <c r="D159" s="204" t="s">
        <v>358</v>
      </c>
      <c r="E159" s="205" t="s">
        <v>370</v>
      </c>
      <c r="F159" s="206" t="s">
        <v>634</v>
      </c>
      <c r="G159" s="207" t="s">
        <v>185</v>
      </c>
      <c r="H159" s="208">
        <v>1</v>
      </c>
      <c r="I159" s="209"/>
      <c r="J159" s="210">
        <f>ROUND(I159*H159,2)</f>
        <v>0</v>
      </c>
      <c r="K159" s="206" t="s">
        <v>19</v>
      </c>
      <c r="L159" s="39"/>
      <c r="M159" s="211" t="s">
        <v>19</v>
      </c>
      <c r="N159" s="212" t="s">
        <v>43</v>
      </c>
      <c r="O159" s="75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AR159" s="13" t="s">
        <v>87</v>
      </c>
      <c r="AT159" s="13" t="s">
        <v>358</v>
      </c>
      <c r="AU159" s="13" t="s">
        <v>77</v>
      </c>
      <c r="AY159" s="13" t="s">
        <v>134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13" t="s">
        <v>77</v>
      </c>
      <c r="BK159" s="203">
        <f>ROUND(I159*H159,2)</f>
        <v>0</v>
      </c>
      <c r="BL159" s="13" t="s">
        <v>87</v>
      </c>
      <c r="BM159" s="13" t="s">
        <v>584</v>
      </c>
    </row>
    <row r="160" s="1" customFormat="1" ht="14.4" customHeight="1">
      <c r="B160" s="34"/>
      <c r="C160" s="204" t="s">
        <v>72</v>
      </c>
      <c r="D160" s="204" t="s">
        <v>358</v>
      </c>
      <c r="E160" s="205" t="s">
        <v>372</v>
      </c>
      <c r="F160" s="206" t="s">
        <v>373</v>
      </c>
      <c r="G160" s="207" t="s">
        <v>185</v>
      </c>
      <c r="H160" s="208">
        <v>1</v>
      </c>
      <c r="I160" s="209"/>
      <c r="J160" s="210">
        <f>ROUND(I160*H160,2)</f>
        <v>0</v>
      </c>
      <c r="K160" s="206" t="s">
        <v>19</v>
      </c>
      <c r="L160" s="39"/>
      <c r="M160" s="211" t="s">
        <v>19</v>
      </c>
      <c r="N160" s="212" t="s">
        <v>43</v>
      </c>
      <c r="O160" s="75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AR160" s="13" t="s">
        <v>87</v>
      </c>
      <c r="AT160" s="13" t="s">
        <v>358</v>
      </c>
      <c r="AU160" s="13" t="s">
        <v>77</v>
      </c>
      <c r="AY160" s="13" t="s">
        <v>134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13" t="s">
        <v>77</v>
      </c>
      <c r="BK160" s="203">
        <f>ROUND(I160*H160,2)</f>
        <v>0</v>
      </c>
      <c r="BL160" s="13" t="s">
        <v>87</v>
      </c>
      <c r="BM160" s="13" t="s">
        <v>585</v>
      </c>
    </row>
    <row r="161" s="1" customFormat="1" ht="20.4" customHeight="1">
      <c r="B161" s="34"/>
      <c r="C161" s="204" t="s">
        <v>72</v>
      </c>
      <c r="D161" s="204" t="s">
        <v>358</v>
      </c>
      <c r="E161" s="205" t="s">
        <v>375</v>
      </c>
      <c r="F161" s="206" t="s">
        <v>188</v>
      </c>
      <c r="G161" s="207" t="s">
        <v>138</v>
      </c>
      <c r="H161" s="208">
        <v>1</v>
      </c>
      <c r="I161" s="209"/>
      <c r="J161" s="210">
        <f>ROUND(I161*H161,2)</f>
        <v>0</v>
      </c>
      <c r="K161" s="206" t="s">
        <v>19</v>
      </c>
      <c r="L161" s="39"/>
      <c r="M161" s="211" t="s">
        <v>19</v>
      </c>
      <c r="N161" s="212" t="s">
        <v>43</v>
      </c>
      <c r="O161" s="75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AR161" s="13" t="s">
        <v>87</v>
      </c>
      <c r="AT161" s="13" t="s">
        <v>358</v>
      </c>
      <c r="AU161" s="13" t="s">
        <v>77</v>
      </c>
      <c r="AY161" s="13" t="s">
        <v>134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3" t="s">
        <v>77</v>
      </c>
      <c r="BK161" s="203">
        <f>ROUND(I161*H161,2)</f>
        <v>0</v>
      </c>
      <c r="BL161" s="13" t="s">
        <v>87</v>
      </c>
      <c r="BM161" s="13" t="s">
        <v>333</v>
      </c>
    </row>
    <row r="162" s="1" customFormat="1" ht="14.4" customHeight="1">
      <c r="B162" s="34"/>
      <c r="C162" s="204" t="s">
        <v>72</v>
      </c>
      <c r="D162" s="204" t="s">
        <v>358</v>
      </c>
      <c r="E162" s="205" t="s">
        <v>377</v>
      </c>
      <c r="F162" s="206" t="s">
        <v>378</v>
      </c>
      <c r="G162" s="207" t="s">
        <v>138</v>
      </c>
      <c r="H162" s="208">
        <v>1</v>
      </c>
      <c r="I162" s="209"/>
      <c r="J162" s="210">
        <f>ROUND(I162*H162,2)</f>
        <v>0</v>
      </c>
      <c r="K162" s="206" t="s">
        <v>19</v>
      </c>
      <c r="L162" s="39"/>
      <c r="M162" s="211" t="s">
        <v>19</v>
      </c>
      <c r="N162" s="212" t="s">
        <v>43</v>
      </c>
      <c r="O162" s="75"/>
      <c r="P162" s="201">
        <f>O162*H162</f>
        <v>0</v>
      </c>
      <c r="Q162" s="201">
        <v>0</v>
      </c>
      <c r="R162" s="201">
        <f>Q162*H162</f>
        <v>0</v>
      </c>
      <c r="S162" s="201">
        <v>0</v>
      </c>
      <c r="T162" s="202">
        <f>S162*H162</f>
        <v>0</v>
      </c>
      <c r="AR162" s="13" t="s">
        <v>87</v>
      </c>
      <c r="AT162" s="13" t="s">
        <v>358</v>
      </c>
      <c r="AU162" s="13" t="s">
        <v>77</v>
      </c>
      <c r="AY162" s="13" t="s">
        <v>134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13" t="s">
        <v>77</v>
      </c>
      <c r="BK162" s="203">
        <f>ROUND(I162*H162,2)</f>
        <v>0</v>
      </c>
      <c r="BL162" s="13" t="s">
        <v>87</v>
      </c>
      <c r="BM162" s="13" t="s">
        <v>586</v>
      </c>
    </row>
    <row r="163" s="1" customFormat="1" ht="20.4" customHeight="1">
      <c r="B163" s="34"/>
      <c r="C163" s="204" t="s">
        <v>72</v>
      </c>
      <c r="D163" s="204" t="s">
        <v>358</v>
      </c>
      <c r="E163" s="205" t="s">
        <v>380</v>
      </c>
      <c r="F163" s="206" t="s">
        <v>194</v>
      </c>
      <c r="G163" s="207" t="s">
        <v>138</v>
      </c>
      <c r="H163" s="208">
        <v>1</v>
      </c>
      <c r="I163" s="209"/>
      <c r="J163" s="210">
        <f>ROUND(I163*H163,2)</f>
        <v>0</v>
      </c>
      <c r="K163" s="206" t="s">
        <v>19</v>
      </c>
      <c r="L163" s="39"/>
      <c r="M163" s="211" t="s">
        <v>19</v>
      </c>
      <c r="N163" s="212" t="s">
        <v>43</v>
      </c>
      <c r="O163" s="75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AR163" s="13" t="s">
        <v>87</v>
      </c>
      <c r="AT163" s="13" t="s">
        <v>358</v>
      </c>
      <c r="AU163" s="13" t="s">
        <v>77</v>
      </c>
      <c r="AY163" s="13" t="s">
        <v>134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13" t="s">
        <v>77</v>
      </c>
      <c r="BK163" s="203">
        <f>ROUND(I163*H163,2)</f>
        <v>0</v>
      </c>
      <c r="BL163" s="13" t="s">
        <v>87</v>
      </c>
      <c r="BM163" s="13" t="s">
        <v>587</v>
      </c>
    </row>
    <row r="164" s="1" customFormat="1" ht="14.4" customHeight="1">
      <c r="B164" s="34"/>
      <c r="C164" s="204" t="s">
        <v>72</v>
      </c>
      <c r="D164" s="204" t="s">
        <v>358</v>
      </c>
      <c r="E164" s="205" t="s">
        <v>382</v>
      </c>
      <c r="F164" s="206" t="s">
        <v>197</v>
      </c>
      <c r="G164" s="207" t="s">
        <v>138</v>
      </c>
      <c r="H164" s="208">
        <v>1</v>
      </c>
      <c r="I164" s="209"/>
      <c r="J164" s="210">
        <f>ROUND(I164*H164,2)</f>
        <v>0</v>
      </c>
      <c r="K164" s="206" t="s">
        <v>19</v>
      </c>
      <c r="L164" s="39"/>
      <c r="M164" s="211" t="s">
        <v>19</v>
      </c>
      <c r="N164" s="212" t="s">
        <v>43</v>
      </c>
      <c r="O164" s="75"/>
      <c r="P164" s="201">
        <f>O164*H164</f>
        <v>0</v>
      </c>
      <c r="Q164" s="201">
        <v>0</v>
      </c>
      <c r="R164" s="201">
        <f>Q164*H164</f>
        <v>0</v>
      </c>
      <c r="S164" s="201">
        <v>0</v>
      </c>
      <c r="T164" s="202">
        <f>S164*H164</f>
        <v>0</v>
      </c>
      <c r="AR164" s="13" t="s">
        <v>87</v>
      </c>
      <c r="AT164" s="13" t="s">
        <v>358</v>
      </c>
      <c r="AU164" s="13" t="s">
        <v>77</v>
      </c>
      <c r="AY164" s="13" t="s">
        <v>134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3" t="s">
        <v>77</v>
      </c>
      <c r="BK164" s="203">
        <f>ROUND(I164*H164,2)</f>
        <v>0</v>
      </c>
      <c r="BL164" s="13" t="s">
        <v>87</v>
      </c>
      <c r="BM164" s="13" t="s">
        <v>588</v>
      </c>
    </row>
    <row r="165" s="1" customFormat="1" ht="14.4" customHeight="1">
      <c r="B165" s="34"/>
      <c r="C165" s="204" t="s">
        <v>72</v>
      </c>
      <c r="D165" s="204" t="s">
        <v>358</v>
      </c>
      <c r="E165" s="205" t="s">
        <v>384</v>
      </c>
      <c r="F165" s="206" t="s">
        <v>385</v>
      </c>
      <c r="G165" s="207" t="s">
        <v>138</v>
      </c>
      <c r="H165" s="208">
        <v>1</v>
      </c>
      <c r="I165" s="209"/>
      <c r="J165" s="210">
        <f>ROUND(I165*H165,2)</f>
        <v>0</v>
      </c>
      <c r="K165" s="206" t="s">
        <v>19</v>
      </c>
      <c r="L165" s="39"/>
      <c r="M165" s="211" t="s">
        <v>19</v>
      </c>
      <c r="N165" s="212" t="s">
        <v>43</v>
      </c>
      <c r="O165" s="75"/>
      <c r="P165" s="201">
        <f>O165*H165</f>
        <v>0</v>
      </c>
      <c r="Q165" s="201">
        <v>0</v>
      </c>
      <c r="R165" s="201">
        <f>Q165*H165</f>
        <v>0</v>
      </c>
      <c r="S165" s="201">
        <v>0</v>
      </c>
      <c r="T165" s="202">
        <f>S165*H165</f>
        <v>0</v>
      </c>
      <c r="AR165" s="13" t="s">
        <v>87</v>
      </c>
      <c r="AT165" s="13" t="s">
        <v>358</v>
      </c>
      <c r="AU165" s="13" t="s">
        <v>77</v>
      </c>
      <c r="AY165" s="13" t="s">
        <v>134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13" t="s">
        <v>77</v>
      </c>
      <c r="BK165" s="203">
        <f>ROUND(I165*H165,2)</f>
        <v>0</v>
      </c>
      <c r="BL165" s="13" t="s">
        <v>87</v>
      </c>
      <c r="BM165" s="13" t="s">
        <v>336</v>
      </c>
    </row>
    <row r="166" s="1" customFormat="1" ht="14.4" customHeight="1">
      <c r="B166" s="34"/>
      <c r="C166" s="204" t="s">
        <v>72</v>
      </c>
      <c r="D166" s="204" t="s">
        <v>358</v>
      </c>
      <c r="E166" s="205" t="s">
        <v>387</v>
      </c>
      <c r="F166" s="206" t="s">
        <v>388</v>
      </c>
      <c r="G166" s="207" t="s">
        <v>138</v>
      </c>
      <c r="H166" s="208">
        <v>1</v>
      </c>
      <c r="I166" s="209"/>
      <c r="J166" s="210">
        <f>ROUND(I166*H166,2)</f>
        <v>0</v>
      </c>
      <c r="K166" s="206" t="s">
        <v>19</v>
      </c>
      <c r="L166" s="39"/>
      <c r="M166" s="211" t="s">
        <v>19</v>
      </c>
      <c r="N166" s="212" t="s">
        <v>43</v>
      </c>
      <c r="O166" s="75"/>
      <c r="P166" s="201">
        <f>O166*H166</f>
        <v>0</v>
      </c>
      <c r="Q166" s="201">
        <v>0</v>
      </c>
      <c r="R166" s="201">
        <f>Q166*H166</f>
        <v>0</v>
      </c>
      <c r="S166" s="201">
        <v>0</v>
      </c>
      <c r="T166" s="202">
        <f>S166*H166</f>
        <v>0</v>
      </c>
      <c r="AR166" s="13" t="s">
        <v>87</v>
      </c>
      <c r="AT166" s="13" t="s">
        <v>358</v>
      </c>
      <c r="AU166" s="13" t="s">
        <v>77</v>
      </c>
      <c r="AY166" s="13" t="s">
        <v>134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3" t="s">
        <v>77</v>
      </c>
      <c r="BK166" s="203">
        <f>ROUND(I166*H166,2)</f>
        <v>0</v>
      </c>
      <c r="BL166" s="13" t="s">
        <v>87</v>
      </c>
      <c r="BM166" s="13" t="s">
        <v>589</v>
      </c>
    </row>
    <row r="167" s="1" customFormat="1" ht="14.4" customHeight="1">
      <c r="B167" s="34"/>
      <c r="C167" s="204" t="s">
        <v>72</v>
      </c>
      <c r="D167" s="204" t="s">
        <v>358</v>
      </c>
      <c r="E167" s="205" t="s">
        <v>390</v>
      </c>
      <c r="F167" s="206" t="s">
        <v>206</v>
      </c>
      <c r="G167" s="207" t="s">
        <v>138</v>
      </c>
      <c r="H167" s="208">
        <v>1</v>
      </c>
      <c r="I167" s="209"/>
      <c r="J167" s="210">
        <f>ROUND(I167*H167,2)</f>
        <v>0</v>
      </c>
      <c r="K167" s="206" t="s">
        <v>19</v>
      </c>
      <c r="L167" s="39"/>
      <c r="M167" s="211" t="s">
        <v>19</v>
      </c>
      <c r="N167" s="212" t="s">
        <v>43</v>
      </c>
      <c r="O167" s="75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AR167" s="13" t="s">
        <v>87</v>
      </c>
      <c r="AT167" s="13" t="s">
        <v>358</v>
      </c>
      <c r="AU167" s="13" t="s">
        <v>77</v>
      </c>
      <c r="AY167" s="13" t="s">
        <v>134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13" t="s">
        <v>77</v>
      </c>
      <c r="BK167" s="203">
        <f>ROUND(I167*H167,2)</f>
        <v>0</v>
      </c>
      <c r="BL167" s="13" t="s">
        <v>87</v>
      </c>
      <c r="BM167" s="13" t="s">
        <v>339</v>
      </c>
    </row>
    <row r="168" s="1" customFormat="1" ht="14.4" customHeight="1">
      <c r="B168" s="34"/>
      <c r="C168" s="204" t="s">
        <v>72</v>
      </c>
      <c r="D168" s="204" t="s">
        <v>358</v>
      </c>
      <c r="E168" s="205" t="s">
        <v>392</v>
      </c>
      <c r="F168" s="206" t="s">
        <v>393</v>
      </c>
      <c r="G168" s="207" t="s">
        <v>138</v>
      </c>
      <c r="H168" s="208">
        <v>4</v>
      </c>
      <c r="I168" s="209"/>
      <c r="J168" s="210">
        <f>ROUND(I168*H168,2)</f>
        <v>0</v>
      </c>
      <c r="K168" s="206" t="s">
        <v>19</v>
      </c>
      <c r="L168" s="39"/>
      <c r="M168" s="211" t="s">
        <v>19</v>
      </c>
      <c r="N168" s="212" t="s">
        <v>43</v>
      </c>
      <c r="O168" s="75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AR168" s="13" t="s">
        <v>87</v>
      </c>
      <c r="AT168" s="13" t="s">
        <v>358</v>
      </c>
      <c r="AU168" s="13" t="s">
        <v>77</v>
      </c>
      <c r="AY168" s="13" t="s">
        <v>134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13" t="s">
        <v>77</v>
      </c>
      <c r="BK168" s="203">
        <f>ROUND(I168*H168,2)</f>
        <v>0</v>
      </c>
      <c r="BL168" s="13" t="s">
        <v>87</v>
      </c>
      <c r="BM168" s="13" t="s">
        <v>342</v>
      </c>
    </row>
    <row r="169" s="1" customFormat="1" ht="14.4" customHeight="1">
      <c r="B169" s="34"/>
      <c r="C169" s="204" t="s">
        <v>72</v>
      </c>
      <c r="D169" s="204" t="s">
        <v>358</v>
      </c>
      <c r="E169" s="205" t="s">
        <v>399</v>
      </c>
      <c r="F169" s="206" t="s">
        <v>218</v>
      </c>
      <c r="G169" s="207" t="s">
        <v>138</v>
      </c>
      <c r="H169" s="208">
        <v>2</v>
      </c>
      <c r="I169" s="209"/>
      <c r="J169" s="210">
        <f>ROUND(I169*H169,2)</f>
        <v>0</v>
      </c>
      <c r="K169" s="206" t="s">
        <v>19</v>
      </c>
      <c r="L169" s="39"/>
      <c r="M169" s="211" t="s">
        <v>19</v>
      </c>
      <c r="N169" s="212" t="s">
        <v>43</v>
      </c>
      <c r="O169" s="75"/>
      <c r="P169" s="201">
        <f>O169*H169</f>
        <v>0</v>
      </c>
      <c r="Q169" s="201">
        <v>0</v>
      </c>
      <c r="R169" s="201">
        <f>Q169*H169</f>
        <v>0</v>
      </c>
      <c r="S169" s="201">
        <v>0</v>
      </c>
      <c r="T169" s="202">
        <f>S169*H169</f>
        <v>0</v>
      </c>
      <c r="AR169" s="13" t="s">
        <v>87</v>
      </c>
      <c r="AT169" s="13" t="s">
        <v>358</v>
      </c>
      <c r="AU169" s="13" t="s">
        <v>77</v>
      </c>
      <c r="AY169" s="13" t="s">
        <v>134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13" t="s">
        <v>77</v>
      </c>
      <c r="BK169" s="203">
        <f>ROUND(I169*H169,2)</f>
        <v>0</v>
      </c>
      <c r="BL169" s="13" t="s">
        <v>87</v>
      </c>
      <c r="BM169" s="13" t="s">
        <v>345</v>
      </c>
    </row>
    <row r="170" s="1" customFormat="1" ht="14.4" customHeight="1">
      <c r="B170" s="34"/>
      <c r="C170" s="204" t="s">
        <v>72</v>
      </c>
      <c r="D170" s="204" t="s">
        <v>358</v>
      </c>
      <c r="E170" s="205" t="s">
        <v>401</v>
      </c>
      <c r="F170" s="206" t="s">
        <v>221</v>
      </c>
      <c r="G170" s="207" t="s">
        <v>138</v>
      </c>
      <c r="H170" s="208">
        <v>2</v>
      </c>
      <c r="I170" s="209"/>
      <c r="J170" s="210">
        <f>ROUND(I170*H170,2)</f>
        <v>0</v>
      </c>
      <c r="K170" s="206" t="s">
        <v>19</v>
      </c>
      <c r="L170" s="39"/>
      <c r="M170" s="211" t="s">
        <v>19</v>
      </c>
      <c r="N170" s="212" t="s">
        <v>43</v>
      </c>
      <c r="O170" s="75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AR170" s="13" t="s">
        <v>87</v>
      </c>
      <c r="AT170" s="13" t="s">
        <v>358</v>
      </c>
      <c r="AU170" s="13" t="s">
        <v>77</v>
      </c>
      <c r="AY170" s="13" t="s">
        <v>134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13" t="s">
        <v>77</v>
      </c>
      <c r="BK170" s="203">
        <f>ROUND(I170*H170,2)</f>
        <v>0</v>
      </c>
      <c r="BL170" s="13" t="s">
        <v>87</v>
      </c>
      <c r="BM170" s="13" t="s">
        <v>591</v>
      </c>
    </row>
    <row r="171" s="1" customFormat="1" ht="14.4" customHeight="1">
      <c r="B171" s="34"/>
      <c r="C171" s="204" t="s">
        <v>72</v>
      </c>
      <c r="D171" s="204" t="s">
        <v>358</v>
      </c>
      <c r="E171" s="205" t="s">
        <v>403</v>
      </c>
      <c r="F171" s="206" t="s">
        <v>224</v>
      </c>
      <c r="G171" s="207" t="s">
        <v>138</v>
      </c>
      <c r="H171" s="208">
        <v>4</v>
      </c>
      <c r="I171" s="209"/>
      <c r="J171" s="210">
        <f>ROUND(I171*H171,2)</f>
        <v>0</v>
      </c>
      <c r="K171" s="206" t="s">
        <v>19</v>
      </c>
      <c r="L171" s="39"/>
      <c r="M171" s="211" t="s">
        <v>19</v>
      </c>
      <c r="N171" s="212" t="s">
        <v>43</v>
      </c>
      <c r="O171" s="75"/>
      <c r="P171" s="201">
        <f>O171*H171</f>
        <v>0</v>
      </c>
      <c r="Q171" s="201">
        <v>0</v>
      </c>
      <c r="R171" s="201">
        <f>Q171*H171</f>
        <v>0</v>
      </c>
      <c r="S171" s="201">
        <v>0</v>
      </c>
      <c r="T171" s="202">
        <f>S171*H171</f>
        <v>0</v>
      </c>
      <c r="AR171" s="13" t="s">
        <v>87</v>
      </c>
      <c r="AT171" s="13" t="s">
        <v>358</v>
      </c>
      <c r="AU171" s="13" t="s">
        <v>77</v>
      </c>
      <c r="AY171" s="13" t="s">
        <v>134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13" t="s">
        <v>77</v>
      </c>
      <c r="BK171" s="203">
        <f>ROUND(I171*H171,2)</f>
        <v>0</v>
      </c>
      <c r="BL171" s="13" t="s">
        <v>87</v>
      </c>
      <c r="BM171" s="13" t="s">
        <v>348</v>
      </c>
    </row>
    <row r="172" s="1" customFormat="1" ht="14.4" customHeight="1">
      <c r="B172" s="34"/>
      <c r="C172" s="204" t="s">
        <v>72</v>
      </c>
      <c r="D172" s="204" t="s">
        <v>358</v>
      </c>
      <c r="E172" s="205" t="s">
        <v>405</v>
      </c>
      <c r="F172" s="206" t="s">
        <v>227</v>
      </c>
      <c r="G172" s="207" t="s">
        <v>138</v>
      </c>
      <c r="H172" s="208">
        <v>2</v>
      </c>
      <c r="I172" s="209"/>
      <c r="J172" s="210">
        <f>ROUND(I172*H172,2)</f>
        <v>0</v>
      </c>
      <c r="K172" s="206" t="s">
        <v>19</v>
      </c>
      <c r="L172" s="39"/>
      <c r="M172" s="211" t="s">
        <v>19</v>
      </c>
      <c r="N172" s="212" t="s">
        <v>43</v>
      </c>
      <c r="O172" s="75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AR172" s="13" t="s">
        <v>87</v>
      </c>
      <c r="AT172" s="13" t="s">
        <v>358</v>
      </c>
      <c r="AU172" s="13" t="s">
        <v>77</v>
      </c>
      <c r="AY172" s="13" t="s">
        <v>134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13" t="s">
        <v>77</v>
      </c>
      <c r="BK172" s="203">
        <f>ROUND(I172*H172,2)</f>
        <v>0</v>
      </c>
      <c r="BL172" s="13" t="s">
        <v>87</v>
      </c>
      <c r="BM172" s="13" t="s">
        <v>351</v>
      </c>
    </row>
    <row r="173" s="1" customFormat="1" ht="14.4" customHeight="1">
      <c r="B173" s="34"/>
      <c r="C173" s="204" t="s">
        <v>72</v>
      </c>
      <c r="D173" s="204" t="s">
        <v>358</v>
      </c>
      <c r="E173" s="205" t="s">
        <v>407</v>
      </c>
      <c r="F173" s="206" t="s">
        <v>408</v>
      </c>
      <c r="G173" s="207" t="s">
        <v>138</v>
      </c>
      <c r="H173" s="208">
        <v>2</v>
      </c>
      <c r="I173" s="209"/>
      <c r="J173" s="210">
        <f>ROUND(I173*H173,2)</f>
        <v>0</v>
      </c>
      <c r="K173" s="206" t="s">
        <v>19</v>
      </c>
      <c r="L173" s="39"/>
      <c r="M173" s="211" t="s">
        <v>19</v>
      </c>
      <c r="N173" s="212" t="s">
        <v>43</v>
      </c>
      <c r="O173" s="75"/>
      <c r="P173" s="201">
        <f>O173*H173</f>
        <v>0</v>
      </c>
      <c r="Q173" s="201">
        <v>0</v>
      </c>
      <c r="R173" s="201">
        <f>Q173*H173</f>
        <v>0</v>
      </c>
      <c r="S173" s="201">
        <v>0</v>
      </c>
      <c r="T173" s="202">
        <f>S173*H173</f>
        <v>0</v>
      </c>
      <c r="AR173" s="13" t="s">
        <v>87</v>
      </c>
      <c r="AT173" s="13" t="s">
        <v>358</v>
      </c>
      <c r="AU173" s="13" t="s">
        <v>77</v>
      </c>
      <c r="AY173" s="13" t="s">
        <v>134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13" t="s">
        <v>77</v>
      </c>
      <c r="BK173" s="203">
        <f>ROUND(I173*H173,2)</f>
        <v>0</v>
      </c>
      <c r="BL173" s="13" t="s">
        <v>87</v>
      </c>
      <c r="BM173" s="13" t="s">
        <v>354</v>
      </c>
    </row>
    <row r="174" s="1" customFormat="1" ht="14.4" customHeight="1">
      <c r="B174" s="34"/>
      <c r="C174" s="204" t="s">
        <v>72</v>
      </c>
      <c r="D174" s="204" t="s">
        <v>358</v>
      </c>
      <c r="E174" s="205" t="s">
        <v>410</v>
      </c>
      <c r="F174" s="206" t="s">
        <v>233</v>
      </c>
      <c r="G174" s="207" t="s">
        <v>138</v>
      </c>
      <c r="H174" s="208">
        <v>4</v>
      </c>
      <c r="I174" s="209"/>
      <c r="J174" s="210">
        <f>ROUND(I174*H174,2)</f>
        <v>0</v>
      </c>
      <c r="K174" s="206" t="s">
        <v>19</v>
      </c>
      <c r="L174" s="39"/>
      <c r="M174" s="211" t="s">
        <v>19</v>
      </c>
      <c r="N174" s="212" t="s">
        <v>43</v>
      </c>
      <c r="O174" s="75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AR174" s="13" t="s">
        <v>87</v>
      </c>
      <c r="AT174" s="13" t="s">
        <v>358</v>
      </c>
      <c r="AU174" s="13" t="s">
        <v>77</v>
      </c>
      <c r="AY174" s="13" t="s">
        <v>134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13" t="s">
        <v>77</v>
      </c>
      <c r="BK174" s="203">
        <f>ROUND(I174*H174,2)</f>
        <v>0</v>
      </c>
      <c r="BL174" s="13" t="s">
        <v>87</v>
      </c>
      <c r="BM174" s="13" t="s">
        <v>357</v>
      </c>
    </row>
    <row r="175" s="1" customFormat="1" ht="14.4" customHeight="1">
      <c r="B175" s="34"/>
      <c r="C175" s="204" t="s">
        <v>72</v>
      </c>
      <c r="D175" s="204" t="s">
        <v>358</v>
      </c>
      <c r="E175" s="205" t="s">
        <v>412</v>
      </c>
      <c r="F175" s="206" t="s">
        <v>236</v>
      </c>
      <c r="G175" s="207" t="s">
        <v>138</v>
      </c>
      <c r="H175" s="208">
        <v>8</v>
      </c>
      <c r="I175" s="209"/>
      <c r="J175" s="210">
        <f>ROUND(I175*H175,2)</f>
        <v>0</v>
      </c>
      <c r="K175" s="206" t="s">
        <v>19</v>
      </c>
      <c r="L175" s="39"/>
      <c r="M175" s="211" t="s">
        <v>19</v>
      </c>
      <c r="N175" s="212" t="s">
        <v>43</v>
      </c>
      <c r="O175" s="75"/>
      <c r="P175" s="201">
        <f>O175*H175</f>
        <v>0</v>
      </c>
      <c r="Q175" s="201">
        <v>0</v>
      </c>
      <c r="R175" s="201">
        <f>Q175*H175</f>
        <v>0</v>
      </c>
      <c r="S175" s="201">
        <v>0</v>
      </c>
      <c r="T175" s="202">
        <f>S175*H175</f>
        <v>0</v>
      </c>
      <c r="AR175" s="13" t="s">
        <v>87</v>
      </c>
      <c r="AT175" s="13" t="s">
        <v>358</v>
      </c>
      <c r="AU175" s="13" t="s">
        <v>77</v>
      </c>
      <c r="AY175" s="13" t="s">
        <v>134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13" t="s">
        <v>77</v>
      </c>
      <c r="BK175" s="203">
        <f>ROUND(I175*H175,2)</f>
        <v>0</v>
      </c>
      <c r="BL175" s="13" t="s">
        <v>87</v>
      </c>
      <c r="BM175" s="13" t="s">
        <v>592</v>
      </c>
    </row>
    <row r="176" s="1" customFormat="1" ht="14.4" customHeight="1">
      <c r="B176" s="34"/>
      <c r="C176" s="204" t="s">
        <v>72</v>
      </c>
      <c r="D176" s="204" t="s">
        <v>358</v>
      </c>
      <c r="E176" s="205" t="s">
        <v>414</v>
      </c>
      <c r="F176" s="206" t="s">
        <v>273</v>
      </c>
      <c r="G176" s="207" t="s">
        <v>138</v>
      </c>
      <c r="H176" s="208">
        <v>8</v>
      </c>
      <c r="I176" s="209"/>
      <c r="J176" s="210">
        <f>ROUND(I176*H176,2)</f>
        <v>0</v>
      </c>
      <c r="K176" s="206" t="s">
        <v>19</v>
      </c>
      <c r="L176" s="39"/>
      <c r="M176" s="211" t="s">
        <v>19</v>
      </c>
      <c r="N176" s="212" t="s">
        <v>43</v>
      </c>
      <c r="O176" s="75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AR176" s="13" t="s">
        <v>87</v>
      </c>
      <c r="AT176" s="13" t="s">
        <v>358</v>
      </c>
      <c r="AU176" s="13" t="s">
        <v>77</v>
      </c>
      <c r="AY176" s="13" t="s">
        <v>134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13" t="s">
        <v>77</v>
      </c>
      <c r="BK176" s="203">
        <f>ROUND(I176*H176,2)</f>
        <v>0</v>
      </c>
      <c r="BL176" s="13" t="s">
        <v>87</v>
      </c>
      <c r="BM176" s="13" t="s">
        <v>593</v>
      </c>
    </row>
    <row r="177" s="1" customFormat="1" ht="14.4" customHeight="1">
      <c r="B177" s="34"/>
      <c r="C177" s="204" t="s">
        <v>72</v>
      </c>
      <c r="D177" s="204" t="s">
        <v>358</v>
      </c>
      <c r="E177" s="205" t="s">
        <v>416</v>
      </c>
      <c r="F177" s="206" t="s">
        <v>239</v>
      </c>
      <c r="G177" s="207" t="s">
        <v>138</v>
      </c>
      <c r="H177" s="208">
        <v>30</v>
      </c>
      <c r="I177" s="209"/>
      <c r="J177" s="210">
        <f>ROUND(I177*H177,2)</f>
        <v>0</v>
      </c>
      <c r="K177" s="206" t="s">
        <v>19</v>
      </c>
      <c r="L177" s="39"/>
      <c r="M177" s="211" t="s">
        <v>19</v>
      </c>
      <c r="N177" s="212" t="s">
        <v>43</v>
      </c>
      <c r="O177" s="75"/>
      <c r="P177" s="201">
        <f>O177*H177</f>
        <v>0</v>
      </c>
      <c r="Q177" s="201">
        <v>0</v>
      </c>
      <c r="R177" s="201">
        <f>Q177*H177</f>
        <v>0</v>
      </c>
      <c r="S177" s="201">
        <v>0</v>
      </c>
      <c r="T177" s="202">
        <f>S177*H177</f>
        <v>0</v>
      </c>
      <c r="AR177" s="13" t="s">
        <v>87</v>
      </c>
      <c r="AT177" s="13" t="s">
        <v>358</v>
      </c>
      <c r="AU177" s="13" t="s">
        <v>77</v>
      </c>
      <c r="AY177" s="13" t="s">
        <v>134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13" t="s">
        <v>77</v>
      </c>
      <c r="BK177" s="203">
        <f>ROUND(I177*H177,2)</f>
        <v>0</v>
      </c>
      <c r="BL177" s="13" t="s">
        <v>87</v>
      </c>
      <c r="BM177" s="13" t="s">
        <v>594</v>
      </c>
    </row>
    <row r="178" s="1" customFormat="1" ht="14.4" customHeight="1">
      <c r="B178" s="34"/>
      <c r="C178" s="204" t="s">
        <v>72</v>
      </c>
      <c r="D178" s="204" t="s">
        <v>358</v>
      </c>
      <c r="E178" s="205" t="s">
        <v>418</v>
      </c>
      <c r="F178" s="206" t="s">
        <v>242</v>
      </c>
      <c r="G178" s="207" t="s">
        <v>138</v>
      </c>
      <c r="H178" s="208">
        <v>8</v>
      </c>
      <c r="I178" s="209"/>
      <c r="J178" s="210">
        <f>ROUND(I178*H178,2)</f>
        <v>0</v>
      </c>
      <c r="K178" s="206" t="s">
        <v>19</v>
      </c>
      <c r="L178" s="39"/>
      <c r="M178" s="211" t="s">
        <v>19</v>
      </c>
      <c r="N178" s="212" t="s">
        <v>43</v>
      </c>
      <c r="O178" s="75"/>
      <c r="P178" s="201">
        <f>O178*H178</f>
        <v>0</v>
      </c>
      <c r="Q178" s="201">
        <v>0</v>
      </c>
      <c r="R178" s="201">
        <f>Q178*H178</f>
        <v>0</v>
      </c>
      <c r="S178" s="201">
        <v>0</v>
      </c>
      <c r="T178" s="202">
        <f>S178*H178</f>
        <v>0</v>
      </c>
      <c r="AR178" s="13" t="s">
        <v>87</v>
      </c>
      <c r="AT178" s="13" t="s">
        <v>358</v>
      </c>
      <c r="AU178" s="13" t="s">
        <v>77</v>
      </c>
      <c r="AY178" s="13" t="s">
        <v>134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13" t="s">
        <v>77</v>
      </c>
      <c r="BK178" s="203">
        <f>ROUND(I178*H178,2)</f>
        <v>0</v>
      </c>
      <c r="BL178" s="13" t="s">
        <v>87</v>
      </c>
      <c r="BM178" s="13" t="s">
        <v>359</v>
      </c>
    </row>
    <row r="179" s="1" customFormat="1" ht="14.4" customHeight="1">
      <c r="B179" s="34"/>
      <c r="C179" s="204" t="s">
        <v>72</v>
      </c>
      <c r="D179" s="204" t="s">
        <v>358</v>
      </c>
      <c r="E179" s="205" t="s">
        <v>420</v>
      </c>
      <c r="F179" s="206" t="s">
        <v>421</v>
      </c>
      <c r="G179" s="207" t="s">
        <v>138</v>
      </c>
      <c r="H179" s="208">
        <v>8</v>
      </c>
      <c r="I179" s="209"/>
      <c r="J179" s="210">
        <f>ROUND(I179*H179,2)</f>
        <v>0</v>
      </c>
      <c r="K179" s="206" t="s">
        <v>19</v>
      </c>
      <c r="L179" s="39"/>
      <c r="M179" s="211" t="s">
        <v>19</v>
      </c>
      <c r="N179" s="212" t="s">
        <v>43</v>
      </c>
      <c r="O179" s="75"/>
      <c r="P179" s="201">
        <f>O179*H179</f>
        <v>0</v>
      </c>
      <c r="Q179" s="201">
        <v>0</v>
      </c>
      <c r="R179" s="201">
        <f>Q179*H179</f>
        <v>0</v>
      </c>
      <c r="S179" s="201">
        <v>0</v>
      </c>
      <c r="T179" s="202">
        <f>S179*H179</f>
        <v>0</v>
      </c>
      <c r="AR179" s="13" t="s">
        <v>87</v>
      </c>
      <c r="AT179" s="13" t="s">
        <v>358</v>
      </c>
      <c r="AU179" s="13" t="s">
        <v>77</v>
      </c>
      <c r="AY179" s="13" t="s">
        <v>134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13" t="s">
        <v>77</v>
      </c>
      <c r="BK179" s="203">
        <f>ROUND(I179*H179,2)</f>
        <v>0</v>
      </c>
      <c r="BL179" s="13" t="s">
        <v>87</v>
      </c>
      <c r="BM179" s="13" t="s">
        <v>360</v>
      </c>
    </row>
    <row r="180" s="1" customFormat="1" ht="14.4" customHeight="1">
      <c r="B180" s="34"/>
      <c r="C180" s="204" t="s">
        <v>72</v>
      </c>
      <c r="D180" s="204" t="s">
        <v>358</v>
      </c>
      <c r="E180" s="205" t="s">
        <v>423</v>
      </c>
      <c r="F180" s="206" t="s">
        <v>245</v>
      </c>
      <c r="G180" s="207" t="s">
        <v>138</v>
      </c>
      <c r="H180" s="208">
        <v>2</v>
      </c>
      <c r="I180" s="209"/>
      <c r="J180" s="210">
        <f>ROUND(I180*H180,2)</f>
        <v>0</v>
      </c>
      <c r="K180" s="206" t="s">
        <v>19</v>
      </c>
      <c r="L180" s="39"/>
      <c r="M180" s="211" t="s">
        <v>19</v>
      </c>
      <c r="N180" s="212" t="s">
        <v>43</v>
      </c>
      <c r="O180" s="75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AR180" s="13" t="s">
        <v>87</v>
      </c>
      <c r="AT180" s="13" t="s">
        <v>358</v>
      </c>
      <c r="AU180" s="13" t="s">
        <v>77</v>
      </c>
      <c r="AY180" s="13" t="s">
        <v>134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13" t="s">
        <v>77</v>
      </c>
      <c r="BK180" s="203">
        <f>ROUND(I180*H180,2)</f>
        <v>0</v>
      </c>
      <c r="BL180" s="13" t="s">
        <v>87</v>
      </c>
      <c r="BM180" s="13" t="s">
        <v>361</v>
      </c>
    </row>
    <row r="181" s="1" customFormat="1" ht="14.4" customHeight="1">
      <c r="B181" s="34"/>
      <c r="C181" s="204" t="s">
        <v>72</v>
      </c>
      <c r="D181" s="204" t="s">
        <v>358</v>
      </c>
      <c r="E181" s="205" t="s">
        <v>425</v>
      </c>
      <c r="F181" s="206" t="s">
        <v>426</v>
      </c>
      <c r="G181" s="207" t="s">
        <v>138</v>
      </c>
      <c r="H181" s="208">
        <v>8</v>
      </c>
      <c r="I181" s="209"/>
      <c r="J181" s="210">
        <f>ROUND(I181*H181,2)</f>
        <v>0</v>
      </c>
      <c r="K181" s="206" t="s">
        <v>19</v>
      </c>
      <c r="L181" s="39"/>
      <c r="M181" s="211" t="s">
        <v>19</v>
      </c>
      <c r="N181" s="212" t="s">
        <v>43</v>
      </c>
      <c r="O181" s="75"/>
      <c r="P181" s="201">
        <f>O181*H181</f>
        <v>0</v>
      </c>
      <c r="Q181" s="201">
        <v>0</v>
      </c>
      <c r="R181" s="201">
        <f>Q181*H181</f>
        <v>0</v>
      </c>
      <c r="S181" s="201">
        <v>0</v>
      </c>
      <c r="T181" s="202">
        <f>S181*H181</f>
        <v>0</v>
      </c>
      <c r="AR181" s="13" t="s">
        <v>87</v>
      </c>
      <c r="AT181" s="13" t="s">
        <v>358</v>
      </c>
      <c r="AU181" s="13" t="s">
        <v>77</v>
      </c>
      <c r="AY181" s="13" t="s">
        <v>134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13" t="s">
        <v>77</v>
      </c>
      <c r="BK181" s="203">
        <f>ROUND(I181*H181,2)</f>
        <v>0</v>
      </c>
      <c r="BL181" s="13" t="s">
        <v>87</v>
      </c>
      <c r="BM181" s="13" t="s">
        <v>363</v>
      </c>
    </row>
    <row r="182" s="1" customFormat="1" ht="14.4" customHeight="1">
      <c r="B182" s="34"/>
      <c r="C182" s="204" t="s">
        <v>72</v>
      </c>
      <c r="D182" s="204" t="s">
        <v>358</v>
      </c>
      <c r="E182" s="205" t="s">
        <v>428</v>
      </c>
      <c r="F182" s="206" t="s">
        <v>248</v>
      </c>
      <c r="G182" s="207" t="s">
        <v>138</v>
      </c>
      <c r="H182" s="208">
        <v>8</v>
      </c>
      <c r="I182" s="209"/>
      <c r="J182" s="210">
        <f>ROUND(I182*H182,2)</f>
        <v>0</v>
      </c>
      <c r="K182" s="206" t="s">
        <v>19</v>
      </c>
      <c r="L182" s="39"/>
      <c r="M182" s="211" t="s">
        <v>19</v>
      </c>
      <c r="N182" s="212" t="s">
        <v>43</v>
      </c>
      <c r="O182" s="75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AR182" s="13" t="s">
        <v>87</v>
      </c>
      <c r="AT182" s="13" t="s">
        <v>358</v>
      </c>
      <c r="AU182" s="13" t="s">
        <v>77</v>
      </c>
      <c r="AY182" s="13" t="s">
        <v>134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13" t="s">
        <v>77</v>
      </c>
      <c r="BK182" s="203">
        <f>ROUND(I182*H182,2)</f>
        <v>0</v>
      </c>
      <c r="BL182" s="13" t="s">
        <v>87</v>
      </c>
      <c r="BM182" s="13" t="s">
        <v>365</v>
      </c>
    </row>
    <row r="183" s="1" customFormat="1" ht="14.4" customHeight="1">
      <c r="B183" s="34"/>
      <c r="C183" s="204" t="s">
        <v>72</v>
      </c>
      <c r="D183" s="204" t="s">
        <v>358</v>
      </c>
      <c r="E183" s="205" t="s">
        <v>430</v>
      </c>
      <c r="F183" s="206" t="s">
        <v>251</v>
      </c>
      <c r="G183" s="207" t="s">
        <v>138</v>
      </c>
      <c r="H183" s="208">
        <v>1</v>
      </c>
      <c r="I183" s="209"/>
      <c r="J183" s="210">
        <f>ROUND(I183*H183,2)</f>
        <v>0</v>
      </c>
      <c r="K183" s="206" t="s">
        <v>19</v>
      </c>
      <c r="L183" s="39"/>
      <c r="M183" s="211" t="s">
        <v>19</v>
      </c>
      <c r="N183" s="212" t="s">
        <v>43</v>
      </c>
      <c r="O183" s="75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AR183" s="13" t="s">
        <v>87</v>
      </c>
      <c r="AT183" s="13" t="s">
        <v>358</v>
      </c>
      <c r="AU183" s="13" t="s">
        <v>77</v>
      </c>
      <c r="AY183" s="13" t="s">
        <v>134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13" t="s">
        <v>77</v>
      </c>
      <c r="BK183" s="203">
        <f>ROUND(I183*H183,2)</f>
        <v>0</v>
      </c>
      <c r="BL183" s="13" t="s">
        <v>87</v>
      </c>
      <c r="BM183" s="13" t="s">
        <v>367</v>
      </c>
    </row>
    <row r="184" s="1" customFormat="1" ht="14.4" customHeight="1">
      <c r="B184" s="34"/>
      <c r="C184" s="204" t="s">
        <v>72</v>
      </c>
      <c r="D184" s="204" t="s">
        <v>358</v>
      </c>
      <c r="E184" s="205" t="s">
        <v>432</v>
      </c>
      <c r="F184" s="206" t="s">
        <v>433</v>
      </c>
      <c r="G184" s="207" t="s">
        <v>138</v>
      </c>
      <c r="H184" s="208">
        <v>2</v>
      </c>
      <c r="I184" s="209"/>
      <c r="J184" s="210">
        <f>ROUND(I184*H184,2)</f>
        <v>0</v>
      </c>
      <c r="K184" s="206" t="s">
        <v>19</v>
      </c>
      <c r="L184" s="39"/>
      <c r="M184" s="211" t="s">
        <v>19</v>
      </c>
      <c r="N184" s="212" t="s">
        <v>43</v>
      </c>
      <c r="O184" s="75"/>
      <c r="P184" s="201">
        <f>O184*H184</f>
        <v>0</v>
      </c>
      <c r="Q184" s="201">
        <v>0</v>
      </c>
      <c r="R184" s="201">
        <f>Q184*H184</f>
        <v>0</v>
      </c>
      <c r="S184" s="201">
        <v>0</v>
      </c>
      <c r="T184" s="202">
        <f>S184*H184</f>
        <v>0</v>
      </c>
      <c r="AR184" s="13" t="s">
        <v>87</v>
      </c>
      <c r="AT184" s="13" t="s">
        <v>358</v>
      </c>
      <c r="AU184" s="13" t="s">
        <v>77</v>
      </c>
      <c r="AY184" s="13" t="s">
        <v>134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13" t="s">
        <v>77</v>
      </c>
      <c r="BK184" s="203">
        <f>ROUND(I184*H184,2)</f>
        <v>0</v>
      </c>
      <c r="BL184" s="13" t="s">
        <v>87</v>
      </c>
      <c r="BM184" s="13" t="s">
        <v>369</v>
      </c>
    </row>
    <row r="185" s="9" customFormat="1" ht="25.92" customHeight="1">
      <c r="B185" s="177"/>
      <c r="C185" s="178"/>
      <c r="D185" s="179" t="s">
        <v>71</v>
      </c>
      <c r="E185" s="180" t="s">
        <v>253</v>
      </c>
      <c r="F185" s="180" t="s">
        <v>254</v>
      </c>
      <c r="G185" s="178"/>
      <c r="H185" s="178"/>
      <c r="I185" s="181"/>
      <c r="J185" s="182">
        <f>BK185</f>
        <v>0</v>
      </c>
      <c r="K185" s="178"/>
      <c r="L185" s="183"/>
      <c r="M185" s="184"/>
      <c r="N185" s="185"/>
      <c r="O185" s="185"/>
      <c r="P185" s="186">
        <f>SUM(P186:P201)</f>
        <v>0</v>
      </c>
      <c r="Q185" s="185"/>
      <c r="R185" s="186">
        <f>SUM(R186:R201)</f>
        <v>0</v>
      </c>
      <c r="S185" s="185"/>
      <c r="T185" s="187">
        <f>SUM(T186:T201)</f>
        <v>0</v>
      </c>
      <c r="AR185" s="188" t="s">
        <v>77</v>
      </c>
      <c r="AT185" s="189" t="s">
        <v>71</v>
      </c>
      <c r="AU185" s="189" t="s">
        <v>72</v>
      </c>
      <c r="AY185" s="188" t="s">
        <v>134</v>
      </c>
      <c r="BK185" s="190">
        <f>SUM(BK186:BK201)</f>
        <v>0</v>
      </c>
    </row>
    <row r="186" s="1" customFormat="1" ht="71.4" customHeight="1">
      <c r="B186" s="34"/>
      <c r="C186" s="204" t="s">
        <v>72</v>
      </c>
      <c r="D186" s="204" t="s">
        <v>358</v>
      </c>
      <c r="E186" s="205" t="s">
        <v>435</v>
      </c>
      <c r="F186" s="206" t="s">
        <v>256</v>
      </c>
      <c r="G186" s="207" t="s">
        <v>138</v>
      </c>
      <c r="H186" s="208">
        <v>2</v>
      </c>
      <c r="I186" s="209"/>
      <c r="J186" s="210">
        <f>ROUND(I186*H186,2)</f>
        <v>0</v>
      </c>
      <c r="K186" s="206" t="s">
        <v>19</v>
      </c>
      <c r="L186" s="39"/>
      <c r="M186" s="211" t="s">
        <v>19</v>
      </c>
      <c r="N186" s="212" t="s">
        <v>43</v>
      </c>
      <c r="O186" s="75"/>
      <c r="P186" s="201">
        <f>O186*H186</f>
        <v>0</v>
      </c>
      <c r="Q186" s="201">
        <v>0</v>
      </c>
      <c r="R186" s="201">
        <f>Q186*H186</f>
        <v>0</v>
      </c>
      <c r="S186" s="201">
        <v>0</v>
      </c>
      <c r="T186" s="202">
        <f>S186*H186</f>
        <v>0</v>
      </c>
      <c r="AR186" s="13" t="s">
        <v>87</v>
      </c>
      <c r="AT186" s="13" t="s">
        <v>358</v>
      </c>
      <c r="AU186" s="13" t="s">
        <v>77</v>
      </c>
      <c r="AY186" s="13" t="s">
        <v>134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13" t="s">
        <v>77</v>
      </c>
      <c r="BK186" s="203">
        <f>ROUND(I186*H186,2)</f>
        <v>0</v>
      </c>
      <c r="BL186" s="13" t="s">
        <v>87</v>
      </c>
      <c r="BM186" s="13" t="s">
        <v>371</v>
      </c>
    </row>
    <row r="187" s="1" customFormat="1" ht="14.4" customHeight="1">
      <c r="B187" s="34"/>
      <c r="C187" s="204" t="s">
        <v>72</v>
      </c>
      <c r="D187" s="204" t="s">
        <v>358</v>
      </c>
      <c r="E187" s="205" t="s">
        <v>437</v>
      </c>
      <c r="F187" s="206" t="s">
        <v>259</v>
      </c>
      <c r="G187" s="207" t="s">
        <v>138</v>
      </c>
      <c r="H187" s="208">
        <v>2</v>
      </c>
      <c r="I187" s="209"/>
      <c r="J187" s="210">
        <f>ROUND(I187*H187,2)</f>
        <v>0</v>
      </c>
      <c r="K187" s="206" t="s">
        <v>19</v>
      </c>
      <c r="L187" s="39"/>
      <c r="M187" s="211" t="s">
        <v>19</v>
      </c>
      <c r="N187" s="212" t="s">
        <v>43</v>
      </c>
      <c r="O187" s="75"/>
      <c r="P187" s="201">
        <f>O187*H187</f>
        <v>0</v>
      </c>
      <c r="Q187" s="201">
        <v>0</v>
      </c>
      <c r="R187" s="201">
        <f>Q187*H187</f>
        <v>0</v>
      </c>
      <c r="S187" s="201">
        <v>0</v>
      </c>
      <c r="T187" s="202">
        <f>S187*H187</f>
        <v>0</v>
      </c>
      <c r="AR187" s="13" t="s">
        <v>87</v>
      </c>
      <c r="AT187" s="13" t="s">
        <v>358</v>
      </c>
      <c r="AU187" s="13" t="s">
        <v>77</v>
      </c>
      <c r="AY187" s="13" t="s">
        <v>134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13" t="s">
        <v>77</v>
      </c>
      <c r="BK187" s="203">
        <f>ROUND(I187*H187,2)</f>
        <v>0</v>
      </c>
      <c r="BL187" s="13" t="s">
        <v>87</v>
      </c>
      <c r="BM187" s="13" t="s">
        <v>374</v>
      </c>
    </row>
    <row r="188" s="1" customFormat="1" ht="14.4" customHeight="1">
      <c r="B188" s="34"/>
      <c r="C188" s="204" t="s">
        <v>72</v>
      </c>
      <c r="D188" s="204" t="s">
        <v>358</v>
      </c>
      <c r="E188" s="205" t="s">
        <v>439</v>
      </c>
      <c r="F188" s="206" t="s">
        <v>262</v>
      </c>
      <c r="G188" s="207" t="s">
        <v>138</v>
      </c>
      <c r="H188" s="208">
        <v>2</v>
      </c>
      <c r="I188" s="209"/>
      <c r="J188" s="210">
        <f>ROUND(I188*H188,2)</f>
        <v>0</v>
      </c>
      <c r="K188" s="206" t="s">
        <v>19</v>
      </c>
      <c r="L188" s="39"/>
      <c r="M188" s="211" t="s">
        <v>19</v>
      </c>
      <c r="N188" s="212" t="s">
        <v>43</v>
      </c>
      <c r="O188" s="75"/>
      <c r="P188" s="201">
        <f>O188*H188</f>
        <v>0</v>
      </c>
      <c r="Q188" s="201">
        <v>0</v>
      </c>
      <c r="R188" s="201">
        <f>Q188*H188</f>
        <v>0</v>
      </c>
      <c r="S188" s="201">
        <v>0</v>
      </c>
      <c r="T188" s="202">
        <f>S188*H188</f>
        <v>0</v>
      </c>
      <c r="AR188" s="13" t="s">
        <v>87</v>
      </c>
      <c r="AT188" s="13" t="s">
        <v>358</v>
      </c>
      <c r="AU188" s="13" t="s">
        <v>77</v>
      </c>
      <c r="AY188" s="13" t="s">
        <v>134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13" t="s">
        <v>77</v>
      </c>
      <c r="BK188" s="203">
        <f>ROUND(I188*H188,2)</f>
        <v>0</v>
      </c>
      <c r="BL188" s="13" t="s">
        <v>87</v>
      </c>
      <c r="BM188" s="13" t="s">
        <v>376</v>
      </c>
    </row>
    <row r="189" s="1" customFormat="1" ht="14.4" customHeight="1">
      <c r="B189" s="34"/>
      <c r="C189" s="204" t="s">
        <v>72</v>
      </c>
      <c r="D189" s="204" t="s">
        <v>358</v>
      </c>
      <c r="E189" s="205" t="s">
        <v>441</v>
      </c>
      <c r="F189" s="206" t="s">
        <v>265</v>
      </c>
      <c r="G189" s="207" t="s">
        <v>138</v>
      </c>
      <c r="H189" s="208">
        <v>2</v>
      </c>
      <c r="I189" s="209"/>
      <c r="J189" s="210">
        <f>ROUND(I189*H189,2)</f>
        <v>0</v>
      </c>
      <c r="K189" s="206" t="s">
        <v>19</v>
      </c>
      <c r="L189" s="39"/>
      <c r="M189" s="211" t="s">
        <v>19</v>
      </c>
      <c r="N189" s="212" t="s">
        <v>43</v>
      </c>
      <c r="O189" s="75"/>
      <c r="P189" s="201">
        <f>O189*H189</f>
        <v>0</v>
      </c>
      <c r="Q189" s="201">
        <v>0</v>
      </c>
      <c r="R189" s="201">
        <f>Q189*H189</f>
        <v>0</v>
      </c>
      <c r="S189" s="201">
        <v>0</v>
      </c>
      <c r="T189" s="202">
        <f>S189*H189</f>
        <v>0</v>
      </c>
      <c r="AR189" s="13" t="s">
        <v>87</v>
      </c>
      <c r="AT189" s="13" t="s">
        <v>358</v>
      </c>
      <c r="AU189" s="13" t="s">
        <v>77</v>
      </c>
      <c r="AY189" s="13" t="s">
        <v>134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13" t="s">
        <v>77</v>
      </c>
      <c r="BK189" s="203">
        <f>ROUND(I189*H189,2)</f>
        <v>0</v>
      </c>
      <c r="BL189" s="13" t="s">
        <v>87</v>
      </c>
      <c r="BM189" s="13" t="s">
        <v>379</v>
      </c>
    </row>
    <row r="190" s="1" customFormat="1" ht="14.4" customHeight="1">
      <c r="B190" s="34"/>
      <c r="C190" s="204" t="s">
        <v>72</v>
      </c>
      <c r="D190" s="204" t="s">
        <v>358</v>
      </c>
      <c r="E190" s="205" t="s">
        <v>446</v>
      </c>
      <c r="F190" s="206" t="s">
        <v>268</v>
      </c>
      <c r="G190" s="207" t="s">
        <v>138</v>
      </c>
      <c r="H190" s="208">
        <v>2</v>
      </c>
      <c r="I190" s="209"/>
      <c r="J190" s="210">
        <f>ROUND(I190*H190,2)</f>
        <v>0</v>
      </c>
      <c r="K190" s="206" t="s">
        <v>19</v>
      </c>
      <c r="L190" s="39"/>
      <c r="M190" s="211" t="s">
        <v>19</v>
      </c>
      <c r="N190" s="212" t="s">
        <v>43</v>
      </c>
      <c r="O190" s="75"/>
      <c r="P190" s="201">
        <f>O190*H190</f>
        <v>0</v>
      </c>
      <c r="Q190" s="201">
        <v>0</v>
      </c>
      <c r="R190" s="201">
        <f>Q190*H190</f>
        <v>0</v>
      </c>
      <c r="S190" s="201">
        <v>0</v>
      </c>
      <c r="T190" s="202">
        <f>S190*H190</f>
        <v>0</v>
      </c>
      <c r="AR190" s="13" t="s">
        <v>87</v>
      </c>
      <c r="AT190" s="13" t="s">
        <v>358</v>
      </c>
      <c r="AU190" s="13" t="s">
        <v>77</v>
      </c>
      <c r="AY190" s="13" t="s">
        <v>134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13" t="s">
        <v>77</v>
      </c>
      <c r="BK190" s="203">
        <f>ROUND(I190*H190,2)</f>
        <v>0</v>
      </c>
      <c r="BL190" s="13" t="s">
        <v>87</v>
      </c>
      <c r="BM190" s="13" t="s">
        <v>381</v>
      </c>
    </row>
    <row r="191" s="1" customFormat="1" ht="14.4" customHeight="1">
      <c r="B191" s="34"/>
      <c r="C191" s="204" t="s">
        <v>72</v>
      </c>
      <c r="D191" s="204" t="s">
        <v>358</v>
      </c>
      <c r="E191" s="205" t="s">
        <v>416</v>
      </c>
      <c r="F191" s="206" t="s">
        <v>239</v>
      </c>
      <c r="G191" s="207" t="s">
        <v>138</v>
      </c>
      <c r="H191" s="208">
        <v>2</v>
      </c>
      <c r="I191" s="209"/>
      <c r="J191" s="210">
        <f>ROUND(I191*H191,2)</f>
        <v>0</v>
      </c>
      <c r="K191" s="206" t="s">
        <v>19</v>
      </c>
      <c r="L191" s="39"/>
      <c r="M191" s="211" t="s">
        <v>19</v>
      </c>
      <c r="N191" s="212" t="s">
        <v>43</v>
      </c>
      <c r="O191" s="75"/>
      <c r="P191" s="201">
        <f>O191*H191</f>
        <v>0</v>
      </c>
      <c r="Q191" s="201">
        <v>0</v>
      </c>
      <c r="R191" s="201">
        <f>Q191*H191</f>
        <v>0</v>
      </c>
      <c r="S191" s="201">
        <v>0</v>
      </c>
      <c r="T191" s="202">
        <f>S191*H191</f>
        <v>0</v>
      </c>
      <c r="AR191" s="13" t="s">
        <v>87</v>
      </c>
      <c r="AT191" s="13" t="s">
        <v>358</v>
      </c>
      <c r="AU191" s="13" t="s">
        <v>77</v>
      </c>
      <c r="AY191" s="13" t="s">
        <v>134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13" t="s">
        <v>77</v>
      </c>
      <c r="BK191" s="203">
        <f>ROUND(I191*H191,2)</f>
        <v>0</v>
      </c>
      <c r="BL191" s="13" t="s">
        <v>87</v>
      </c>
      <c r="BM191" s="13" t="s">
        <v>383</v>
      </c>
    </row>
    <row r="192" s="1" customFormat="1" ht="14.4" customHeight="1">
      <c r="B192" s="34"/>
      <c r="C192" s="204" t="s">
        <v>72</v>
      </c>
      <c r="D192" s="204" t="s">
        <v>358</v>
      </c>
      <c r="E192" s="205" t="s">
        <v>414</v>
      </c>
      <c r="F192" s="206" t="s">
        <v>273</v>
      </c>
      <c r="G192" s="207" t="s">
        <v>138</v>
      </c>
      <c r="H192" s="208">
        <v>2</v>
      </c>
      <c r="I192" s="209"/>
      <c r="J192" s="210">
        <f>ROUND(I192*H192,2)</f>
        <v>0</v>
      </c>
      <c r="K192" s="206" t="s">
        <v>19</v>
      </c>
      <c r="L192" s="39"/>
      <c r="M192" s="211" t="s">
        <v>19</v>
      </c>
      <c r="N192" s="212" t="s">
        <v>43</v>
      </c>
      <c r="O192" s="75"/>
      <c r="P192" s="201">
        <f>O192*H192</f>
        <v>0</v>
      </c>
      <c r="Q192" s="201">
        <v>0</v>
      </c>
      <c r="R192" s="201">
        <f>Q192*H192</f>
        <v>0</v>
      </c>
      <c r="S192" s="201">
        <v>0</v>
      </c>
      <c r="T192" s="202">
        <f>S192*H192</f>
        <v>0</v>
      </c>
      <c r="AR192" s="13" t="s">
        <v>87</v>
      </c>
      <c r="AT192" s="13" t="s">
        <v>358</v>
      </c>
      <c r="AU192" s="13" t="s">
        <v>77</v>
      </c>
      <c r="AY192" s="13" t="s">
        <v>134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13" t="s">
        <v>77</v>
      </c>
      <c r="BK192" s="203">
        <f>ROUND(I192*H192,2)</f>
        <v>0</v>
      </c>
      <c r="BL192" s="13" t="s">
        <v>87</v>
      </c>
      <c r="BM192" s="13" t="s">
        <v>386</v>
      </c>
    </row>
    <row r="193" s="1" customFormat="1" ht="14.4" customHeight="1">
      <c r="B193" s="34"/>
      <c r="C193" s="204" t="s">
        <v>72</v>
      </c>
      <c r="D193" s="204" t="s">
        <v>358</v>
      </c>
      <c r="E193" s="205" t="s">
        <v>412</v>
      </c>
      <c r="F193" s="206" t="s">
        <v>236</v>
      </c>
      <c r="G193" s="207" t="s">
        <v>138</v>
      </c>
      <c r="H193" s="208">
        <v>2</v>
      </c>
      <c r="I193" s="209"/>
      <c r="J193" s="210">
        <f>ROUND(I193*H193,2)</f>
        <v>0</v>
      </c>
      <c r="K193" s="206" t="s">
        <v>19</v>
      </c>
      <c r="L193" s="39"/>
      <c r="M193" s="211" t="s">
        <v>19</v>
      </c>
      <c r="N193" s="212" t="s">
        <v>43</v>
      </c>
      <c r="O193" s="75"/>
      <c r="P193" s="201">
        <f>O193*H193</f>
        <v>0</v>
      </c>
      <c r="Q193" s="201">
        <v>0</v>
      </c>
      <c r="R193" s="201">
        <f>Q193*H193</f>
        <v>0</v>
      </c>
      <c r="S193" s="201">
        <v>0</v>
      </c>
      <c r="T193" s="202">
        <f>S193*H193</f>
        <v>0</v>
      </c>
      <c r="AR193" s="13" t="s">
        <v>87</v>
      </c>
      <c r="AT193" s="13" t="s">
        <v>358</v>
      </c>
      <c r="AU193" s="13" t="s">
        <v>77</v>
      </c>
      <c r="AY193" s="13" t="s">
        <v>134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13" t="s">
        <v>77</v>
      </c>
      <c r="BK193" s="203">
        <f>ROUND(I193*H193,2)</f>
        <v>0</v>
      </c>
      <c r="BL193" s="13" t="s">
        <v>87</v>
      </c>
      <c r="BM193" s="13" t="s">
        <v>389</v>
      </c>
    </row>
    <row r="194" s="1" customFormat="1" ht="30.6" customHeight="1">
      <c r="B194" s="34"/>
      <c r="C194" s="204" t="s">
        <v>72</v>
      </c>
      <c r="D194" s="204" t="s">
        <v>358</v>
      </c>
      <c r="E194" s="205" t="s">
        <v>451</v>
      </c>
      <c r="F194" s="206" t="s">
        <v>278</v>
      </c>
      <c r="G194" s="207" t="s">
        <v>138</v>
      </c>
      <c r="H194" s="208">
        <v>2</v>
      </c>
      <c r="I194" s="209"/>
      <c r="J194" s="210">
        <f>ROUND(I194*H194,2)</f>
        <v>0</v>
      </c>
      <c r="K194" s="206" t="s">
        <v>19</v>
      </c>
      <c r="L194" s="39"/>
      <c r="M194" s="211" t="s">
        <v>19</v>
      </c>
      <c r="N194" s="212" t="s">
        <v>43</v>
      </c>
      <c r="O194" s="75"/>
      <c r="P194" s="201">
        <f>O194*H194</f>
        <v>0</v>
      </c>
      <c r="Q194" s="201">
        <v>0</v>
      </c>
      <c r="R194" s="201">
        <f>Q194*H194</f>
        <v>0</v>
      </c>
      <c r="S194" s="201">
        <v>0</v>
      </c>
      <c r="T194" s="202">
        <f>S194*H194</f>
        <v>0</v>
      </c>
      <c r="AR194" s="13" t="s">
        <v>87</v>
      </c>
      <c r="AT194" s="13" t="s">
        <v>358</v>
      </c>
      <c r="AU194" s="13" t="s">
        <v>77</v>
      </c>
      <c r="AY194" s="13" t="s">
        <v>134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13" t="s">
        <v>77</v>
      </c>
      <c r="BK194" s="203">
        <f>ROUND(I194*H194,2)</f>
        <v>0</v>
      </c>
      <c r="BL194" s="13" t="s">
        <v>87</v>
      </c>
      <c r="BM194" s="13" t="s">
        <v>391</v>
      </c>
    </row>
    <row r="195" s="1" customFormat="1" ht="30.6" customHeight="1">
      <c r="B195" s="34"/>
      <c r="C195" s="204" t="s">
        <v>72</v>
      </c>
      <c r="D195" s="204" t="s">
        <v>358</v>
      </c>
      <c r="E195" s="205" t="s">
        <v>453</v>
      </c>
      <c r="F195" s="206" t="s">
        <v>281</v>
      </c>
      <c r="G195" s="207" t="s">
        <v>138</v>
      </c>
      <c r="H195" s="208">
        <v>2</v>
      </c>
      <c r="I195" s="209"/>
      <c r="J195" s="210">
        <f>ROUND(I195*H195,2)</f>
        <v>0</v>
      </c>
      <c r="K195" s="206" t="s">
        <v>19</v>
      </c>
      <c r="L195" s="39"/>
      <c r="M195" s="211" t="s">
        <v>19</v>
      </c>
      <c r="N195" s="212" t="s">
        <v>43</v>
      </c>
      <c r="O195" s="75"/>
      <c r="P195" s="201">
        <f>O195*H195</f>
        <v>0</v>
      </c>
      <c r="Q195" s="201">
        <v>0</v>
      </c>
      <c r="R195" s="201">
        <f>Q195*H195</f>
        <v>0</v>
      </c>
      <c r="S195" s="201">
        <v>0</v>
      </c>
      <c r="T195" s="202">
        <f>S195*H195</f>
        <v>0</v>
      </c>
      <c r="AR195" s="13" t="s">
        <v>87</v>
      </c>
      <c r="AT195" s="13" t="s">
        <v>358</v>
      </c>
      <c r="AU195" s="13" t="s">
        <v>77</v>
      </c>
      <c r="AY195" s="13" t="s">
        <v>134</v>
      </c>
      <c r="BE195" s="203">
        <f>IF(N195="základní",J195,0)</f>
        <v>0</v>
      </c>
      <c r="BF195" s="203">
        <f>IF(N195="snížená",J195,0)</f>
        <v>0</v>
      </c>
      <c r="BG195" s="203">
        <f>IF(N195="zákl. přenesená",J195,0)</f>
        <v>0</v>
      </c>
      <c r="BH195" s="203">
        <f>IF(N195="sníž. přenesená",J195,0)</f>
        <v>0</v>
      </c>
      <c r="BI195" s="203">
        <f>IF(N195="nulová",J195,0)</f>
        <v>0</v>
      </c>
      <c r="BJ195" s="13" t="s">
        <v>77</v>
      </c>
      <c r="BK195" s="203">
        <f>ROUND(I195*H195,2)</f>
        <v>0</v>
      </c>
      <c r="BL195" s="13" t="s">
        <v>87</v>
      </c>
      <c r="BM195" s="13" t="s">
        <v>394</v>
      </c>
    </row>
    <row r="196" s="1" customFormat="1" ht="14.4" customHeight="1">
      <c r="B196" s="34"/>
      <c r="C196" s="204" t="s">
        <v>72</v>
      </c>
      <c r="D196" s="204" t="s">
        <v>358</v>
      </c>
      <c r="E196" s="205" t="s">
        <v>455</v>
      </c>
      <c r="F196" s="206" t="s">
        <v>284</v>
      </c>
      <c r="G196" s="207" t="s">
        <v>138</v>
      </c>
      <c r="H196" s="208">
        <v>2</v>
      </c>
      <c r="I196" s="209"/>
      <c r="J196" s="210">
        <f>ROUND(I196*H196,2)</f>
        <v>0</v>
      </c>
      <c r="K196" s="206" t="s">
        <v>19</v>
      </c>
      <c r="L196" s="39"/>
      <c r="M196" s="211" t="s">
        <v>19</v>
      </c>
      <c r="N196" s="212" t="s">
        <v>43</v>
      </c>
      <c r="O196" s="75"/>
      <c r="P196" s="201">
        <f>O196*H196</f>
        <v>0</v>
      </c>
      <c r="Q196" s="201">
        <v>0</v>
      </c>
      <c r="R196" s="201">
        <f>Q196*H196</f>
        <v>0</v>
      </c>
      <c r="S196" s="201">
        <v>0</v>
      </c>
      <c r="T196" s="202">
        <f>S196*H196</f>
        <v>0</v>
      </c>
      <c r="AR196" s="13" t="s">
        <v>87</v>
      </c>
      <c r="AT196" s="13" t="s">
        <v>358</v>
      </c>
      <c r="AU196" s="13" t="s">
        <v>77</v>
      </c>
      <c r="AY196" s="13" t="s">
        <v>134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13" t="s">
        <v>77</v>
      </c>
      <c r="BK196" s="203">
        <f>ROUND(I196*H196,2)</f>
        <v>0</v>
      </c>
      <c r="BL196" s="13" t="s">
        <v>87</v>
      </c>
      <c r="BM196" s="13" t="s">
        <v>396</v>
      </c>
    </row>
    <row r="197" s="1" customFormat="1" ht="14.4" customHeight="1">
      <c r="B197" s="34"/>
      <c r="C197" s="204" t="s">
        <v>72</v>
      </c>
      <c r="D197" s="204" t="s">
        <v>358</v>
      </c>
      <c r="E197" s="205" t="s">
        <v>457</v>
      </c>
      <c r="F197" s="206" t="s">
        <v>287</v>
      </c>
      <c r="G197" s="207" t="s">
        <v>288</v>
      </c>
      <c r="H197" s="208">
        <v>2</v>
      </c>
      <c r="I197" s="209"/>
      <c r="J197" s="210">
        <f>ROUND(I197*H197,2)</f>
        <v>0</v>
      </c>
      <c r="K197" s="206" t="s">
        <v>19</v>
      </c>
      <c r="L197" s="39"/>
      <c r="M197" s="211" t="s">
        <v>19</v>
      </c>
      <c r="N197" s="212" t="s">
        <v>43</v>
      </c>
      <c r="O197" s="75"/>
      <c r="P197" s="201">
        <f>O197*H197</f>
        <v>0</v>
      </c>
      <c r="Q197" s="201">
        <v>0</v>
      </c>
      <c r="R197" s="201">
        <f>Q197*H197</f>
        <v>0</v>
      </c>
      <c r="S197" s="201">
        <v>0</v>
      </c>
      <c r="T197" s="202">
        <f>S197*H197</f>
        <v>0</v>
      </c>
      <c r="AR197" s="13" t="s">
        <v>87</v>
      </c>
      <c r="AT197" s="13" t="s">
        <v>358</v>
      </c>
      <c r="AU197" s="13" t="s">
        <v>77</v>
      </c>
      <c r="AY197" s="13" t="s">
        <v>134</v>
      </c>
      <c r="BE197" s="203">
        <f>IF(N197="základní",J197,0)</f>
        <v>0</v>
      </c>
      <c r="BF197" s="203">
        <f>IF(N197="snížená",J197,0)</f>
        <v>0</v>
      </c>
      <c r="BG197" s="203">
        <f>IF(N197="zákl. přenesená",J197,0)</f>
        <v>0</v>
      </c>
      <c r="BH197" s="203">
        <f>IF(N197="sníž. přenesená",J197,0)</f>
        <v>0</v>
      </c>
      <c r="BI197" s="203">
        <f>IF(N197="nulová",J197,0)</f>
        <v>0</v>
      </c>
      <c r="BJ197" s="13" t="s">
        <v>77</v>
      </c>
      <c r="BK197" s="203">
        <f>ROUND(I197*H197,2)</f>
        <v>0</v>
      </c>
      <c r="BL197" s="13" t="s">
        <v>87</v>
      </c>
      <c r="BM197" s="13" t="s">
        <v>398</v>
      </c>
    </row>
    <row r="198" s="1" customFormat="1" ht="14.4" customHeight="1">
      <c r="B198" s="34"/>
      <c r="C198" s="204" t="s">
        <v>72</v>
      </c>
      <c r="D198" s="204" t="s">
        <v>358</v>
      </c>
      <c r="E198" s="205" t="s">
        <v>459</v>
      </c>
      <c r="F198" s="206" t="s">
        <v>291</v>
      </c>
      <c r="G198" s="207" t="s">
        <v>288</v>
      </c>
      <c r="H198" s="208">
        <v>2</v>
      </c>
      <c r="I198" s="209"/>
      <c r="J198" s="210">
        <f>ROUND(I198*H198,2)</f>
        <v>0</v>
      </c>
      <c r="K198" s="206" t="s">
        <v>19</v>
      </c>
      <c r="L198" s="39"/>
      <c r="M198" s="211" t="s">
        <v>19</v>
      </c>
      <c r="N198" s="212" t="s">
        <v>43</v>
      </c>
      <c r="O198" s="75"/>
      <c r="P198" s="201">
        <f>O198*H198</f>
        <v>0</v>
      </c>
      <c r="Q198" s="201">
        <v>0</v>
      </c>
      <c r="R198" s="201">
        <f>Q198*H198</f>
        <v>0</v>
      </c>
      <c r="S198" s="201">
        <v>0</v>
      </c>
      <c r="T198" s="202">
        <f>S198*H198</f>
        <v>0</v>
      </c>
      <c r="AR198" s="13" t="s">
        <v>87</v>
      </c>
      <c r="AT198" s="13" t="s">
        <v>358</v>
      </c>
      <c r="AU198" s="13" t="s">
        <v>77</v>
      </c>
      <c r="AY198" s="13" t="s">
        <v>134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13" t="s">
        <v>77</v>
      </c>
      <c r="BK198" s="203">
        <f>ROUND(I198*H198,2)</f>
        <v>0</v>
      </c>
      <c r="BL198" s="13" t="s">
        <v>87</v>
      </c>
      <c r="BM198" s="13" t="s">
        <v>400</v>
      </c>
    </row>
    <row r="199" s="1" customFormat="1" ht="14.4" customHeight="1">
      <c r="B199" s="34"/>
      <c r="C199" s="204" t="s">
        <v>72</v>
      </c>
      <c r="D199" s="204" t="s">
        <v>358</v>
      </c>
      <c r="E199" s="205" t="s">
        <v>461</v>
      </c>
      <c r="F199" s="206" t="s">
        <v>462</v>
      </c>
      <c r="G199" s="207" t="s">
        <v>288</v>
      </c>
      <c r="H199" s="208">
        <v>1</v>
      </c>
      <c r="I199" s="209"/>
      <c r="J199" s="210">
        <f>ROUND(I199*H199,2)</f>
        <v>0</v>
      </c>
      <c r="K199" s="206" t="s">
        <v>19</v>
      </c>
      <c r="L199" s="39"/>
      <c r="M199" s="211" t="s">
        <v>19</v>
      </c>
      <c r="N199" s="212" t="s">
        <v>43</v>
      </c>
      <c r="O199" s="75"/>
      <c r="P199" s="201">
        <f>O199*H199</f>
        <v>0</v>
      </c>
      <c r="Q199" s="201">
        <v>0</v>
      </c>
      <c r="R199" s="201">
        <f>Q199*H199</f>
        <v>0</v>
      </c>
      <c r="S199" s="201">
        <v>0</v>
      </c>
      <c r="T199" s="202">
        <f>S199*H199</f>
        <v>0</v>
      </c>
      <c r="AR199" s="13" t="s">
        <v>87</v>
      </c>
      <c r="AT199" s="13" t="s">
        <v>358</v>
      </c>
      <c r="AU199" s="13" t="s">
        <v>77</v>
      </c>
      <c r="AY199" s="13" t="s">
        <v>134</v>
      </c>
      <c r="BE199" s="203">
        <f>IF(N199="základní",J199,0)</f>
        <v>0</v>
      </c>
      <c r="BF199" s="203">
        <f>IF(N199="snížená",J199,0)</f>
        <v>0</v>
      </c>
      <c r="BG199" s="203">
        <f>IF(N199="zákl. přenesená",J199,0)</f>
        <v>0</v>
      </c>
      <c r="BH199" s="203">
        <f>IF(N199="sníž. přenesená",J199,0)</f>
        <v>0</v>
      </c>
      <c r="BI199" s="203">
        <f>IF(N199="nulová",J199,0)</f>
        <v>0</v>
      </c>
      <c r="BJ199" s="13" t="s">
        <v>77</v>
      </c>
      <c r="BK199" s="203">
        <f>ROUND(I199*H199,2)</f>
        <v>0</v>
      </c>
      <c r="BL199" s="13" t="s">
        <v>87</v>
      </c>
      <c r="BM199" s="13" t="s">
        <v>402</v>
      </c>
    </row>
    <row r="200" s="1" customFormat="1" ht="14.4" customHeight="1">
      <c r="B200" s="34"/>
      <c r="C200" s="204" t="s">
        <v>72</v>
      </c>
      <c r="D200" s="204" t="s">
        <v>358</v>
      </c>
      <c r="E200" s="205" t="s">
        <v>464</v>
      </c>
      <c r="F200" s="206" t="s">
        <v>465</v>
      </c>
      <c r="G200" s="207" t="s">
        <v>288</v>
      </c>
      <c r="H200" s="208">
        <v>1</v>
      </c>
      <c r="I200" s="209"/>
      <c r="J200" s="210">
        <f>ROUND(I200*H200,2)</f>
        <v>0</v>
      </c>
      <c r="K200" s="206" t="s">
        <v>19</v>
      </c>
      <c r="L200" s="39"/>
      <c r="M200" s="211" t="s">
        <v>19</v>
      </c>
      <c r="N200" s="212" t="s">
        <v>43</v>
      </c>
      <c r="O200" s="75"/>
      <c r="P200" s="201">
        <f>O200*H200</f>
        <v>0</v>
      </c>
      <c r="Q200" s="201">
        <v>0</v>
      </c>
      <c r="R200" s="201">
        <f>Q200*H200</f>
        <v>0</v>
      </c>
      <c r="S200" s="201">
        <v>0</v>
      </c>
      <c r="T200" s="202">
        <f>S200*H200</f>
        <v>0</v>
      </c>
      <c r="AR200" s="13" t="s">
        <v>87</v>
      </c>
      <c r="AT200" s="13" t="s">
        <v>358</v>
      </c>
      <c r="AU200" s="13" t="s">
        <v>77</v>
      </c>
      <c r="AY200" s="13" t="s">
        <v>134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13" t="s">
        <v>77</v>
      </c>
      <c r="BK200" s="203">
        <f>ROUND(I200*H200,2)</f>
        <v>0</v>
      </c>
      <c r="BL200" s="13" t="s">
        <v>87</v>
      </c>
      <c r="BM200" s="13" t="s">
        <v>404</v>
      </c>
    </row>
    <row r="201" s="1" customFormat="1" ht="20.4" customHeight="1">
      <c r="B201" s="34"/>
      <c r="C201" s="204" t="s">
        <v>72</v>
      </c>
      <c r="D201" s="204" t="s">
        <v>358</v>
      </c>
      <c r="E201" s="205" t="s">
        <v>467</v>
      </c>
      <c r="F201" s="206" t="s">
        <v>294</v>
      </c>
      <c r="G201" s="207" t="s">
        <v>138</v>
      </c>
      <c r="H201" s="208">
        <v>1</v>
      </c>
      <c r="I201" s="209"/>
      <c r="J201" s="210">
        <f>ROUND(I201*H201,2)</f>
        <v>0</v>
      </c>
      <c r="K201" s="206" t="s">
        <v>19</v>
      </c>
      <c r="L201" s="39"/>
      <c r="M201" s="211" t="s">
        <v>19</v>
      </c>
      <c r="N201" s="212" t="s">
        <v>43</v>
      </c>
      <c r="O201" s="75"/>
      <c r="P201" s="201">
        <f>O201*H201</f>
        <v>0</v>
      </c>
      <c r="Q201" s="201">
        <v>0</v>
      </c>
      <c r="R201" s="201">
        <f>Q201*H201</f>
        <v>0</v>
      </c>
      <c r="S201" s="201">
        <v>0</v>
      </c>
      <c r="T201" s="202">
        <f>S201*H201</f>
        <v>0</v>
      </c>
      <c r="AR201" s="13" t="s">
        <v>87</v>
      </c>
      <c r="AT201" s="13" t="s">
        <v>358</v>
      </c>
      <c r="AU201" s="13" t="s">
        <v>77</v>
      </c>
      <c r="AY201" s="13" t="s">
        <v>134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13" t="s">
        <v>77</v>
      </c>
      <c r="BK201" s="203">
        <f>ROUND(I201*H201,2)</f>
        <v>0</v>
      </c>
      <c r="BL201" s="13" t="s">
        <v>87</v>
      </c>
      <c r="BM201" s="13" t="s">
        <v>406</v>
      </c>
    </row>
    <row r="202" s="9" customFormat="1" ht="25.92" customHeight="1">
      <c r="B202" s="177"/>
      <c r="C202" s="178"/>
      <c r="D202" s="179" t="s">
        <v>71</v>
      </c>
      <c r="E202" s="180" t="s">
        <v>296</v>
      </c>
      <c r="F202" s="180" t="s">
        <v>297</v>
      </c>
      <c r="G202" s="178"/>
      <c r="H202" s="178"/>
      <c r="I202" s="181"/>
      <c r="J202" s="182">
        <f>BK202</f>
        <v>0</v>
      </c>
      <c r="K202" s="178"/>
      <c r="L202" s="183"/>
      <c r="M202" s="184"/>
      <c r="N202" s="185"/>
      <c r="O202" s="185"/>
      <c r="P202" s="186">
        <f>SUM(P203:P210)</f>
        <v>0</v>
      </c>
      <c r="Q202" s="185"/>
      <c r="R202" s="186">
        <f>SUM(R203:R210)</f>
        <v>0</v>
      </c>
      <c r="S202" s="185"/>
      <c r="T202" s="187">
        <f>SUM(T203:T210)</f>
        <v>0</v>
      </c>
      <c r="AR202" s="188" t="s">
        <v>77</v>
      </c>
      <c r="AT202" s="189" t="s">
        <v>71</v>
      </c>
      <c r="AU202" s="189" t="s">
        <v>72</v>
      </c>
      <c r="AY202" s="188" t="s">
        <v>134</v>
      </c>
      <c r="BK202" s="190">
        <f>SUM(BK203:BK210)</f>
        <v>0</v>
      </c>
    </row>
    <row r="203" s="1" customFormat="1" ht="14.4" customHeight="1">
      <c r="B203" s="34"/>
      <c r="C203" s="204" t="s">
        <v>72</v>
      </c>
      <c r="D203" s="204" t="s">
        <v>358</v>
      </c>
      <c r="E203" s="205" t="s">
        <v>636</v>
      </c>
      <c r="F203" s="206" t="s">
        <v>633</v>
      </c>
      <c r="G203" s="207" t="s">
        <v>138</v>
      </c>
      <c r="H203" s="208">
        <v>4</v>
      </c>
      <c r="I203" s="209"/>
      <c r="J203" s="210">
        <f>ROUND(I203*H203,2)</f>
        <v>0</v>
      </c>
      <c r="K203" s="206" t="s">
        <v>19</v>
      </c>
      <c r="L203" s="39"/>
      <c r="M203" s="211" t="s">
        <v>19</v>
      </c>
      <c r="N203" s="212" t="s">
        <v>43</v>
      </c>
      <c r="O203" s="75"/>
      <c r="P203" s="201">
        <f>O203*H203</f>
        <v>0</v>
      </c>
      <c r="Q203" s="201">
        <v>0</v>
      </c>
      <c r="R203" s="201">
        <f>Q203*H203</f>
        <v>0</v>
      </c>
      <c r="S203" s="201">
        <v>0</v>
      </c>
      <c r="T203" s="202">
        <f>S203*H203</f>
        <v>0</v>
      </c>
      <c r="AR203" s="13" t="s">
        <v>87</v>
      </c>
      <c r="AT203" s="13" t="s">
        <v>358</v>
      </c>
      <c r="AU203" s="13" t="s">
        <v>77</v>
      </c>
      <c r="AY203" s="13" t="s">
        <v>134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13" t="s">
        <v>77</v>
      </c>
      <c r="BK203" s="203">
        <f>ROUND(I203*H203,2)</f>
        <v>0</v>
      </c>
      <c r="BL203" s="13" t="s">
        <v>87</v>
      </c>
      <c r="BM203" s="13" t="s">
        <v>409</v>
      </c>
    </row>
    <row r="204" s="1" customFormat="1" ht="20.4" customHeight="1">
      <c r="B204" s="34"/>
      <c r="C204" s="204" t="s">
        <v>72</v>
      </c>
      <c r="D204" s="204" t="s">
        <v>358</v>
      </c>
      <c r="E204" s="205" t="s">
        <v>475</v>
      </c>
      <c r="F204" s="206" t="s">
        <v>308</v>
      </c>
      <c r="G204" s="207" t="s">
        <v>138</v>
      </c>
      <c r="H204" s="208">
        <v>4</v>
      </c>
      <c r="I204" s="209"/>
      <c r="J204" s="210">
        <f>ROUND(I204*H204,2)</f>
        <v>0</v>
      </c>
      <c r="K204" s="206" t="s">
        <v>19</v>
      </c>
      <c r="L204" s="39"/>
      <c r="M204" s="211" t="s">
        <v>19</v>
      </c>
      <c r="N204" s="212" t="s">
        <v>43</v>
      </c>
      <c r="O204" s="75"/>
      <c r="P204" s="201">
        <f>O204*H204</f>
        <v>0</v>
      </c>
      <c r="Q204" s="201">
        <v>0</v>
      </c>
      <c r="R204" s="201">
        <f>Q204*H204</f>
        <v>0</v>
      </c>
      <c r="S204" s="201">
        <v>0</v>
      </c>
      <c r="T204" s="202">
        <f>S204*H204</f>
        <v>0</v>
      </c>
      <c r="AR204" s="13" t="s">
        <v>87</v>
      </c>
      <c r="AT204" s="13" t="s">
        <v>358</v>
      </c>
      <c r="AU204" s="13" t="s">
        <v>77</v>
      </c>
      <c r="AY204" s="13" t="s">
        <v>134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13" t="s">
        <v>77</v>
      </c>
      <c r="BK204" s="203">
        <f>ROUND(I204*H204,2)</f>
        <v>0</v>
      </c>
      <c r="BL204" s="13" t="s">
        <v>87</v>
      </c>
      <c r="BM204" s="13" t="s">
        <v>411</v>
      </c>
    </row>
    <row r="205" s="1" customFormat="1" ht="14.4" customHeight="1">
      <c r="B205" s="34"/>
      <c r="C205" s="204" t="s">
        <v>72</v>
      </c>
      <c r="D205" s="204" t="s">
        <v>358</v>
      </c>
      <c r="E205" s="205" t="s">
        <v>477</v>
      </c>
      <c r="F205" s="206" t="s">
        <v>311</v>
      </c>
      <c r="G205" s="207" t="s">
        <v>138</v>
      </c>
      <c r="H205" s="208">
        <v>1</v>
      </c>
      <c r="I205" s="209"/>
      <c r="J205" s="210">
        <f>ROUND(I205*H205,2)</f>
        <v>0</v>
      </c>
      <c r="K205" s="206" t="s">
        <v>19</v>
      </c>
      <c r="L205" s="39"/>
      <c r="M205" s="211" t="s">
        <v>19</v>
      </c>
      <c r="N205" s="212" t="s">
        <v>43</v>
      </c>
      <c r="O205" s="75"/>
      <c r="P205" s="201">
        <f>O205*H205</f>
        <v>0</v>
      </c>
      <c r="Q205" s="201">
        <v>0</v>
      </c>
      <c r="R205" s="201">
        <f>Q205*H205</f>
        <v>0</v>
      </c>
      <c r="S205" s="201">
        <v>0</v>
      </c>
      <c r="T205" s="202">
        <f>S205*H205</f>
        <v>0</v>
      </c>
      <c r="AR205" s="13" t="s">
        <v>87</v>
      </c>
      <c r="AT205" s="13" t="s">
        <v>358</v>
      </c>
      <c r="AU205" s="13" t="s">
        <v>77</v>
      </c>
      <c r="AY205" s="13" t="s">
        <v>134</v>
      </c>
      <c r="BE205" s="203">
        <f>IF(N205="základní",J205,0)</f>
        <v>0</v>
      </c>
      <c r="BF205" s="203">
        <f>IF(N205="snížená",J205,0)</f>
        <v>0</v>
      </c>
      <c r="BG205" s="203">
        <f>IF(N205="zákl. přenesená",J205,0)</f>
        <v>0</v>
      </c>
      <c r="BH205" s="203">
        <f>IF(N205="sníž. přenesená",J205,0)</f>
        <v>0</v>
      </c>
      <c r="BI205" s="203">
        <f>IF(N205="nulová",J205,0)</f>
        <v>0</v>
      </c>
      <c r="BJ205" s="13" t="s">
        <v>77</v>
      </c>
      <c r="BK205" s="203">
        <f>ROUND(I205*H205,2)</f>
        <v>0</v>
      </c>
      <c r="BL205" s="13" t="s">
        <v>87</v>
      </c>
      <c r="BM205" s="13" t="s">
        <v>413</v>
      </c>
    </row>
    <row r="206" s="1" customFormat="1" ht="30.6" customHeight="1">
      <c r="B206" s="34"/>
      <c r="C206" s="204" t="s">
        <v>72</v>
      </c>
      <c r="D206" s="204" t="s">
        <v>358</v>
      </c>
      <c r="E206" s="205" t="s">
        <v>635</v>
      </c>
      <c r="F206" s="206" t="s">
        <v>278</v>
      </c>
      <c r="G206" s="207" t="s">
        <v>138</v>
      </c>
      <c r="H206" s="208">
        <v>1</v>
      </c>
      <c r="I206" s="209"/>
      <c r="J206" s="210">
        <f>ROUND(I206*H206,2)</f>
        <v>0</v>
      </c>
      <c r="K206" s="206" t="s">
        <v>19</v>
      </c>
      <c r="L206" s="39"/>
      <c r="M206" s="211" t="s">
        <v>19</v>
      </c>
      <c r="N206" s="212" t="s">
        <v>43</v>
      </c>
      <c r="O206" s="75"/>
      <c r="P206" s="201">
        <f>O206*H206</f>
        <v>0</v>
      </c>
      <c r="Q206" s="201">
        <v>0</v>
      </c>
      <c r="R206" s="201">
        <f>Q206*H206</f>
        <v>0</v>
      </c>
      <c r="S206" s="201">
        <v>0</v>
      </c>
      <c r="T206" s="202">
        <f>S206*H206</f>
        <v>0</v>
      </c>
      <c r="AR206" s="13" t="s">
        <v>87</v>
      </c>
      <c r="AT206" s="13" t="s">
        <v>358</v>
      </c>
      <c r="AU206" s="13" t="s">
        <v>77</v>
      </c>
      <c r="AY206" s="13" t="s">
        <v>134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13" t="s">
        <v>77</v>
      </c>
      <c r="BK206" s="203">
        <f>ROUND(I206*H206,2)</f>
        <v>0</v>
      </c>
      <c r="BL206" s="13" t="s">
        <v>87</v>
      </c>
      <c r="BM206" s="13" t="s">
        <v>415</v>
      </c>
    </row>
    <row r="207" s="1" customFormat="1" ht="14.4" customHeight="1">
      <c r="B207" s="34"/>
      <c r="C207" s="204" t="s">
        <v>72</v>
      </c>
      <c r="D207" s="204" t="s">
        <v>358</v>
      </c>
      <c r="E207" s="205" t="s">
        <v>480</v>
      </c>
      <c r="F207" s="206" t="s">
        <v>315</v>
      </c>
      <c r="G207" s="207" t="s">
        <v>138</v>
      </c>
      <c r="H207" s="208">
        <v>4</v>
      </c>
      <c r="I207" s="209"/>
      <c r="J207" s="210">
        <f>ROUND(I207*H207,2)</f>
        <v>0</v>
      </c>
      <c r="K207" s="206" t="s">
        <v>19</v>
      </c>
      <c r="L207" s="39"/>
      <c r="M207" s="211" t="s">
        <v>19</v>
      </c>
      <c r="N207" s="212" t="s">
        <v>43</v>
      </c>
      <c r="O207" s="75"/>
      <c r="P207" s="201">
        <f>O207*H207</f>
        <v>0</v>
      </c>
      <c r="Q207" s="201">
        <v>0</v>
      </c>
      <c r="R207" s="201">
        <f>Q207*H207</f>
        <v>0</v>
      </c>
      <c r="S207" s="201">
        <v>0</v>
      </c>
      <c r="T207" s="202">
        <f>S207*H207</f>
        <v>0</v>
      </c>
      <c r="AR207" s="13" t="s">
        <v>87</v>
      </c>
      <c r="AT207" s="13" t="s">
        <v>358</v>
      </c>
      <c r="AU207" s="13" t="s">
        <v>77</v>
      </c>
      <c r="AY207" s="13" t="s">
        <v>134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13" t="s">
        <v>77</v>
      </c>
      <c r="BK207" s="203">
        <f>ROUND(I207*H207,2)</f>
        <v>0</v>
      </c>
      <c r="BL207" s="13" t="s">
        <v>87</v>
      </c>
      <c r="BM207" s="13" t="s">
        <v>417</v>
      </c>
    </row>
    <row r="208" s="1" customFormat="1" ht="14.4" customHeight="1">
      <c r="B208" s="34"/>
      <c r="C208" s="204" t="s">
        <v>72</v>
      </c>
      <c r="D208" s="204" t="s">
        <v>358</v>
      </c>
      <c r="E208" s="205" t="s">
        <v>482</v>
      </c>
      <c r="F208" s="206" t="s">
        <v>318</v>
      </c>
      <c r="G208" s="207" t="s">
        <v>138</v>
      </c>
      <c r="H208" s="208">
        <v>6</v>
      </c>
      <c r="I208" s="209"/>
      <c r="J208" s="210">
        <f>ROUND(I208*H208,2)</f>
        <v>0</v>
      </c>
      <c r="K208" s="206" t="s">
        <v>19</v>
      </c>
      <c r="L208" s="39"/>
      <c r="M208" s="211" t="s">
        <v>19</v>
      </c>
      <c r="N208" s="212" t="s">
        <v>43</v>
      </c>
      <c r="O208" s="75"/>
      <c r="P208" s="201">
        <f>O208*H208</f>
        <v>0</v>
      </c>
      <c r="Q208" s="201">
        <v>0</v>
      </c>
      <c r="R208" s="201">
        <f>Q208*H208</f>
        <v>0</v>
      </c>
      <c r="S208" s="201">
        <v>0</v>
      </c>
      <c r="T208" s="202">
        <f>S208*H208</f>
        <v>0</v>
      </c>
      <c r="AR208" s="13" t="s">
        <v>87</v>
      </c>
      <c r="AT208" s="13" t="s">
        <v>358</v>
      </c>
      <c r="AU208" s="13" t="s">
        <v>77</v>
      </c>
      <c r="AY208" s="13" t="s">
        <v>134</v>
      </c>
      <c r="BE208" s="203">
        <f>IF(N208="základní",J208,0)</f>
        <v>0</v>
      </c>
      <c r="BF208" s="203">
        <f>IF(N208="snížená",J208,0)</f>
        <v>0</v>
      </c>
      <c r="BG208" s="203">
        <f>IF(N208="zákl. přenesená",J208,0)</f>
        <v>0</v>
      </c>
      <c r="BH208" s="203">
        <f>IF(N208="sníž. přenesená",J208,0)</f>
        <v>0</v>
      </c>
      <c r="BI208" s="203">
        <f>IF(N208="nulová",J208,0)</f>
        <v>0</v>
      </c>
      <c r="BJ208" s="13" t="s">
        <v>77</v>
      </c>
      <c r="BK208" s="203">
        <f>ROUND(I208*H208,2)</f>
        <v>0</v>
      </c>
      <c r="BL208" s="13" t="s">
        <v>87</v>
      </c>
      <c r="BM208" s="13" t="s">
        <v>419</v>
      </c>
    </row>
    <row r="209" s="1" customFormat="1" ht="14.4" customHeight="1">
      <c r="B209" s="34"/>
      <c r="C209" s="204" t="s">
        <v>72</v>
      </c>
      <c r="D209" s="204" t="s">
        <v>358</v>
      </c>
      <c r="E209" s="205" t="s">
        <v>484</v>
      </c>
      <c r="F209" s="206" t="s">
        <v>321</v>
      </c>
      <c r="G209" s="207" t="s">
        <v>138</v>
      </c>
      <c r="H209" s="208">
        <v>4</v>
      </c>
      <c r="I209" s="209"/>
      <c r="J209" s="210">
        <f>ROUND(I209*H209,2)</f>
        <v>0</v>
      </c>
      <c r="K209" s="206" t="s">
        <v>19</v>
      </c>
      <c r="L209" s="39"/>
      <c r="M209" s="211" t="s">
        <v>19</v>
      </c>
      <c r="N209" s="212" t="s">
        <v>43</v>
      </c>
      <c r="O209" s="75"/>
      <c r="P209" s="201">
        <f>O209*H209</f>
        <v>0</v>
      </c>
      <c r="Q209" s="201">
        <v>0</v>
      </c>
      <c r="R209" s="201">
        <f>Q209*H209</f>
        <v>0</v>
      </c>
      <c r="S209" s="201">
        <v>0</v>
      </c>
      <c r="T209" s="202">
        <f>S209*H209</f>
        <v>0</v>
      </c>
      <c r="AR209" s="13" t="s">
        <v>87</v>
      </c>
      <c r="AT209" s="13" t="s">
        <v>358</v>
      </c>
      <c r="AU209" s="13" t="s">
        <v>77</v>
      </c>
      <c r="AY209" s="13" t="s">
        <v>134</v>
      </c>
      <c r="BE209" s="203">
        <f>IF(N209="základní",J209,0)</f>
        <v>0</v>
      </c>
      <c r="BF209" s="203">
        <f>IF(N209="snížená",J209,0)</f>
        <v>0</v>
      </c>
      <c r="BG209" s="203">
        <f>IF(N209="zákl. přenesená",J209,0)</f>
        <v>0</v>
      </c>
      <c r="BH209" s="203">
        <f>IF(N209="sníž. přenesená",J209,0)</f>
        <v>0</v>
      </c>
      <c r="BI209" s="203">
        <f>IF(N209="nulová",J209,0)</f>
        <v>0</v>
      </c>
      <c r="BJ209" s="13" t="s">
        <v>77</v>
      </c>
      <c r="BK209" s="203">
        <f>ROUND(I209*H209,2)</f>
        <v>0</v>
      </c>
      <c r="BL209" s="13" t="s">
        <v>87</v>
      </c>
      <c r="BM209" s="13" t="s">
        <v>422</v>
      </c>
    </row>
    <row r="210" s="1" customFormat="1" ht="14.4" customHeight="1">
      <c r="B210" s="34"/>
      <c r="C210" s="204" t="s">
        <v>72</v>
      </c>
      <c r="D210" s="204" t="s">
        <v>358</v>
      </c>
      <c r="E210" s="205" t="s">
        <v>486</v>
      </c>
      <c r="F210" s="206" t="s">
        <v>324</v>
      </c>
      <c r="G210" s="207" t="s">
        <v>138</v>
      </c>
      <c r="H210" s="208">
        <v>4</v>
      </c>
      <c r="I210" s="209"/>
      <c r="J210" s="210">
        <f>ROUND(I210*H210,2)</f>
        <v>0</v>
      </c>
      <c r="K210" s="206" t="s">
        <v>19</v>
      </c>
      <c r="L210" s="39"/>
      <c r="M210" s="211" t="s">
        <v>19</v>
      </c>
      <c r="N210" s="212" t="s">
        <v>43</v>
      </c>
      <c r="O210" s="75"/>
      <c r="P210" s="201">
        <f>O210*H210</f>
        <v>0</v>
      </c>
      <c r="Q210" s="201">
        <v>0</v>
      </c>
      <c r="R210" s="201">
        <f>Q210*H210</f>
        <v>0</v>
      </c>
      <c r="S210" s="201">
        <v>0</v>
      </c>
      <c r="T210" s="202">
        <f>S210*H210</f>
        <v>0</v>
      </c>
      <c r="AR210" s="13" t="s">
        <v>87</v>
      </c>
      <c r="AT210" s="13" t="s">
        <v>358</v>
      </c>
      <c r="AU210" s="13" t="s">
        <v>77</v>
      </c>
      <c r="AY210" s="13" t="s">
        <v>134</v>
      </c>
      <c r="BE210" s="203">
        <f>IF(N210="základní",J210,0)</f>
        <v>0</v>
      </c>
      <c r="BF210" s="203">
        <f>IF(N210="snížená",J210,0)</f>
        <v>0</v>
      </c>
      <c r="BG210" s="203">
        <f>IF(N210="zákl. přenesená",J210,0)</f>
        <v>0</v>
      </c>
      <c r="BH210" s="203">
        <f>IF(N210="sníž. přenesená",J210,0)</f>
        <v>0</v>
      </c>
      <c r="BI210" s="203">
        <f>IF(N210="nulová",J210,0)</f>
        <v>0</v>
      </c>
      <c r="BJ210" s="13" t="s">
        <v>77</v>
      </c>
      <c r="BK210" s="203">
        <f>ROUND(I210*H210,2)</f>
        <v>0</v>
      </c>
      <c r="BL210" s="13" t="s">
        <v>87</v>
      </c>
      <c r="BM210" s="13" t="s">
        <v>424</v>
      </c>
    </row>
    <row r="211" s="9" customFormat="1" ht="25.92" customHeight="1">
      <c r="B211" s="177"/>
      <c r="C211" s="178"/>
      <c r="D211" s="179" t="s">
        <v>71</v>
      </c>
      <c r="E211" s="180" t="s">
        <v>326</v>
      </c>
      <c r="F211" s="180" t="s">
        <v>327</v>
      </c>
      <c r="G211" s="178"/>
      <c r="H211" s="178"/>
      <c r="I211" s="181"/>
      <c r="J211" s="182">
        <f>BK211</f>
        <v>0</v>
      </c>
      <c r="K211" s="178"/>
      <c r="L211" s="183"/>
      <c r="M211" s="184"/>
      <c r="N211" s="185"/>
      <c r="O211" s="185"/>
      <c r="P211" s="186">
        <f>SUM(P212:P224)</f>
        <v>0</v>
      </c>
      <c r="Q211" s="185"/>
      <c r="R211" s="186">
        <f>SUM(R212:R224)</f>
        <v>0</v>
      </c>
      <c r="S211" s="185"/>
      <c r="T211" s="187">
        <f>SUM(T212:T224)</f>
        <v>0</v>
      </c>
      <c r="AR211" s="188" t="s">
        <v>77</v>
      </c>
      <c r="AT211" s="189" t="s">
        <v>71</v>
      </c>
      <c r="AU211" s="189" t="s">
        <v>72</v>
      </c>
      <c r="AY211" s="188" t="s">
        <v>134</v>
      </c>
      <c r="BK211" s="190">
        <f>SUM(BK212:BK224)</f>
        <v>0</v>
      </c>
    </row>
    <row r="212" s="1" customFormat="1" ht="14.4" customHeight="1">
      <c r="B212" s="34"/>
      <c r="C212" s="204" t="s">
        <v>72</v>
      </c>
      <c r="D212" s="204" t="s">
        <v>358</v>
      </c>
      <c r="E212" s="205" t="s">
        <v>488</v>
      </c>
      <c r="F212" s="206" t="s">
        <v>489</v>
      </c>
      <c r="G212" s="207" t="s">
        <v>150</v>
      </c>
      <c r="H212" s="208">
        <v>10</v>
      </c>
      <c r="I212" s="209"/>
      <c r="J212" s="210">
        <f>ROUND(I212*H212,2)</f>
        <v>0</v>
      </c>
      <c r="K212" s="206" t="s">
        <v>19</v>
      </c>
      <c r="L212" s="39"/>
      <c r="M212" s="211" t="s">
        <v>19</v>
      </c>
      <c r="N212" s="212" t="s">
        <v>43</v>
      </c>
      <c r="O212" s="75"/>
      <c r="P212" s="201">
        <f>O212*H212</f>
        <v>0</v>
      </c>
      <c r="Q212" s="201">
        <v>0</v>
      </c>
      <c r="R212" s="201">
        <f>Q212*H212</f>
        <v>0</v>
      </c>
      <c r="S212" s="201">
        <v>0</v>
      </c>
      <c r="T212" s="202">
        <f>S212*H212</f>
        <v>0</v>
      </c>
      <c r="AR212" s="13" t="s">
        <v>87</v>
      </c>
      <c r="AT212" s="13" t="s">
        <v>358</v>
      </c>
      <c r="AU212" s="13" t="s">
        <v>77</v>
      </c>
      <c r="AY212" s="13" t="s">
        <v>134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13" t="s">
        <v>77</v>
      </c>
      <c r="BK212" s="203">
        <f>ROUND(I212*H212,2)</f>
        <v>0</v>
      </c>
      <c r="BL212" s="13" t="s">
        <v>87</v>
      </c>
      <c r="BM212" s="13" t="s">
        <v>427</v>
      </c>
    </row>
    <row r="213" s="1" customFormat="1" ht="14.4" customHeight="1">
      <c r="B213" s="34"/>
      <c r="C213" s="204" t="s">
        <v>72</v>
      </c>
      <c r="D213" s="204" t="s">
        <v>358</v>
      </c>
      <c r="E213" s="205" t="s">
        <v>491</v>
      </c>
      <c r="F213" s="206" t="s">
        <v>492</v>
      </c>
      <c r="G213" s="207" t="s">
        <v>150</v>
      </c>
      <c r="H213" s="208">
        <v>40</v>
      </c>
      <c r="I213" s="209"/>
      <c r="J213" s="210">
        <f>ROUND(I213*H213,2)</f>
        <v>0</v>
      </c>
      <c r="K213" s="206" t="s">
        <v>19</v>
      </c>
      <c r="L213" s="39"/>
      <c r="M213" s="211" t="s">
        <v>19</v>
      </c>
      <c r="N213" s="212" t="s">
        <v>43</v>
      </c>
      <c r="O213" s="75"/>
      <c r="P213" s="201">
        <f>O213*H213</f>
        <v>0</v>
      </c>
      <c r="Q213" s="201">
        <v>0</v>
      </c>
      <c r="R213" s="201">
        <f>Q213*H213</f>
        <v>0</v>
      </c>
      <c r="S213" s="201">
        <v>0</v>
      </c>
      <c r="T213" s="202">
        <f>S213*H213</f>
        <v>0</v>
      </c>
      <c r="AR213" s="13" t="s">
        <v>87</v>
      </c>
      <c r="AT213" s="13" t="s">
        <v>358</v>
      </c>
      <c r="AU213" s="13" t="s">
        <v>77</v>
      </c>
      <c r="AY213" s="13" t="s">
        <v>134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13" t="s">
        <v>77</v>
      </c>
      <c r="BK213" s="203">
        <f>ROUND(I213*H213,2)</f>
        <v>0</v>
      </c>
      <c r="BL213" s="13" t="s">
        <v>87</v>
      </c>
      <c r="BM213" s="13" t="s">
        <v>429</v>
      </c>
    </row>
    <row r="214" s="1" customFormat="1" ht="14.4" customHeight="1">
      <c r="B214" s="34"/>
      <c r="C214" s="204" t="s">
        <v>72</v>
      </c>
      <c r="D214" s="204" t="s">
        <v>358</v>
      </c>
      <c r="E214" s="205" t="s">
        <v>494</v>
      </c>
      <c r="F214" s="206" t="s">
        <v>329</v>
      </c>
      <c r="G214" s="207" t="s">
        <v>150</v>
      </c>
      <c r="H214" s="208">
        <v>285</v>
      </c>
      <c r="I214" s="209"/>
      <c r="J214" s="210">
        <f>ROUND(I214*H214,2)</f>
        <v>0</v>
      </c>
      <c r="K214" s="206" t="s">
        <v>19</v>
      </c>
      <c r="L214" s="39"/>
      <c r="M214" s="211" t="s">
        <v>19</v>
      </c>
      <c r="N214" s="212" t="s">
        <v>43</v>
      </c>
      <c r="O214" s="75"/>
      <c r="P214" s="201">
        <f>O214*H214</f>
        <v>0</v>
      </c>
      <c r="Q214" s="201">
        <v>0</v>
      </c>
      <c r="R214" s="201">
        <f>Q214*H214</f>
        <v>0</v>
      </c>
      <c r="S214" s="201">
        <v>0</v>
      </c>
      <c r="T214" s="202">
        <f>S214*H214</f>
        <v>0</v>
      </c>
      <c r="AR214" s="13" t="s">
        <v>87</v>
      </c>
      <c r="AT214" s="13" t="s">
        <v>358</v>
      </c>
      <c r="AU214" s="13" t="s">
        <v>77</v>
      </c>
      <c r="AY214" s="13" t="s">
        <v>134</v>
      </c>
      <c r="BE214" s="203">
        <f>IF(N214="základní",J214,0)</f>
        <v>0</v>
      </c>
      <c r="BF214" s="203">
        <f>IF(N214="snížená",J214,0)</f>
        <v>0</v>
      </c>
      <c r="BG214" s="203">
        <f>IF(N214="zákl. přenesená",J214,0)</f>
        <v>0</v>
      </c>
      <c r="BH214" s="203">
        <f>IF(N214="sníž. přenesená",J214,0)</f>
        <v>0</v>
      </c>
      <c r="BI214" s="203">
        <f>IF(N214="nulová",J214,0)</f>
        <v>0</v>
      </c>
      <c r="BJ214" s="13" t="s">
        <v>77</v>
      </c>
      <c r="BK214" s="203">
        <f>ROUND(I214*H214,2)</f>
        <v>0</v>
      </c>
      <c r="BL214" s="13" t="s">
        <v>87</v>
      </c>
      <c r="BM214" s="13" t="s">
        <v>431</v>
      </c>
    </row>
    <row r="215" s="1" customFormat="1" ht="14.4" customHeight="1">
      <c r="B215" s="34"/>
      <c r="C215" s="204" t="s">
        <v>72</v>
      </c>
      <c r="D215" s="204" t="s">
        <v>358</v>
      </c>
      <c r="E215" s="205" t="s">
        <v>496</v>
      </c>
      <c r="F215" s="206" t="s">
        <v>497</v>
      </c>
      <c r="G215" s="207" t="s">
        <v>150</v>
      </c>
      <c r="H215" s="208">
        <v>285</v>
      </c>
      <c r="I215" s="209"/>
      <c r="J215" s="210">
        <f>ROUND(I215*H215,2)</f>
        <v>0</v>
      </c>
      <c r="K215" s="206" t="s">
        <v>19</v>
      </c>
      <c r="L215" s="39"/>
      <c r="M215" s="211" t="s">
        <v>19</v>
      </c>
      <c r="N215" s="212" t="s">
        <v>43</v>
      </c>
      <c r="O215" s="75"/>
      <c r="P215" s="201">
        <f>O215*H215</f>
        <v>0</v>
      </c>
      <c r="Q215" s="201">
        <v>0</v>
      </c>
      <c r="R215" s="201">
        <f>Q215*H215</f>
        <v>0</v>
      </c>
      <c r="S215" s="201">
        <v>0</v>
      </c>
      <c r="T215" s="202">
        <f>S215*H215</f>
        <v>0</v>
      </c>
      <c r="AR215" s="13" t="s">
        <v>87</v>
      </c>
      <c r="AT215" s="13" t="s">
        <v>358</v>
      </c>
      <c r="AU215" s="13" t="s">
        <v>77</v>
      </c>
      <c r="AY215" s="13" t="s">
        <v>134</v>
      </c>
      <c r="BE215" s="203">
        <f>IF(N215="základní",J215,0)</f>
        <v>0</v>
      </c>
      <c r="BF215" s="203">
        <f>IF(N215="snížená",J215,0)</f>
        <v>0</v>
      </c>
      <c r="BG215" s="203">
        <f>IF(N215="zákl. přenesená",J215,0)</f>
        <v>0</v>
      </c>
      <c r="BH215" s="203">
        <f>IF(N215="sníž. přenesená",J215,0)</f>
        <v>0</v>
      </c>
      <c r="BI215" s="203">
        <f>IF(N215="nulová",J215,0)</f>
        <v>0</v>
      </c>
      <c r="BJ215" s="13" t="s">
        <v>77</v>
      </c>
      <c r="BK215" s="203">
        <f>ROUND(I215*H215,2)</f>
        <v>0</v>
      </c>
      <c r="BL215" s="13" t="s">
        <v>87</v>
      </c>
      <c r="BM215" s="13" t="s">
        <v>434</v>
      </c>
    </row>
    <row r="216" s="1" customFormat="1" ht="14.4" customHeight="1">
      <c r="B216" s="34"/>
      <c r="C216" s="204" t="s">
        <v>72</v>
      </c>
      <c r="D216" s="204" t="s">
        <v>358</v>
      </c>
      <c r="E216" s="205" t="s">
        <v>499</v>
      </c>
      <c r="F216" s="206" t="s">
        <v>500</v>
      </c>
      <c r="G216" s="207" t="s">
        <v>150</v>
      </c>
      <c r="H216" s="208">
        <v>530</v>
      </c>
      <c r="I216" s="209"/>
      <c r="J216" s="210">
        <f>ROUND(I216*H216,2)</f>
        <v>0</v>
      </c>
      <c r="K216" s="206" t="s">
        <v>19</v>
      </c>
      <c r="L216" s="39"/>
      <c r="M216" s="211" t="s">
        <v>19</v>
      </c>
      <c r="N216" s="212" t="s">
        <v>43</v>
      </c>
      <c r="O216" s="75"/>
      <c r="P216" s="201">
        <f>O216*H216</f>
        <v>0</v>
      </c>
      <c r="Q216" s="201">
        <v>0</v>
      </c>
      <c r="R216" s="201">
        <f>Q216*H216</f>
        <v>0</v>
      </c>
      <c r="S216" s="201">
        <v>0</v>
      </c>
      <c r="T216" s="202">
        <f>S216*H216</f>
        <v>0</v>
      </c>
      <c r="AR216" s="13" t="s">
        <v>87</v>
      </c>
      <c r="AT216" s="13" t="s">
        <v>358</v>
      </c>
      <c r="AU216" s="13" t="s">
        <v>77</v>
      </c>
      <c r="AY216" s="13" t="s">
        <v>134</v>
      </c>
      <c r="BE216" s="203">
        <f>IF(N216="základní",J216,0)</f>
        <v>0</v>
      </c>
      <c r="BF216" s="203">
        <f>IF(N216="snížená",J216,0)</f>
        <v>0</v>
      </c>
      <c r="BG216" s="203">
        <f>IF(N216="zákl. přenesená",J216,0)</f>
        <v>0</v>
      </c>
      <c r="BH216" s="203">
        <f>IF(N216="sníž. přenesená",J216,0)</f>
        <v>0</v>
      </c>
      <c r="BI216" s="203">
        <f>IF(N216="nulová",J216,0)</f>
        <v>0</v>
      </c>
      <c r="BJ216" s="13" t="s">
        <v>77</v>
      </c>
      <c r="BK216" s="203">
        <f>ROUND(I216*H216,2)</f>
        <v>0</v>
      </c>
      <c r="BL216" s="13" t="s">
        <v>87</v>
      </c>
      <c r="BM216" s="13" t="s">
        <v>436</v>
      </c>
    </row>
    <row r="217" s="1" customFormat="1" ht="14.4" customHeight="1">
      <c r="B217" s="34"/>
      <c r="C217" s="204" t="s">
        <v>72</v>
      </c>
      <c r="D217" s="204" t="s">
        <v>358</v>
      </c>
      <c r="E217" s="205" t="s">
        <v>637</v>
      </c>
      <c r="F217" s="206" t="s">
        <v>332</v>
      </c>
      <c r="G217" s="207" t="s">
        <v>150</v>
      </c>
      <c r="H217" s="208">
        <v>40</v>
      </c>
      <c r="I217" s="209"/>
      <c r="J217" s="210">
        <f>ROUND(I217*H217,2)</f>
        <v>0</v>
      </c>
      <c r="K217" s="206" t="s">
        <v>19</v>
      </c>
      <c r="L217" s="39"/>
      <c r="M217" s="211" t="s">
        <v>19</v>
      </c>
      <c r="N217" s="212" t="s">
        <v>43</v>
      </c>
      <c r="O217" s="75"/>
      <c r="P217" s="201">
        <f>O217*H217</f>
        <v>0</v>
      </c>
      <c r="Q217" s="201">
        <v>0</v>
      </c>
      <c r="R217" s="201">
        <f>Q217*H217</f>
        <v>0</v>
      </c>
      <c r="S217" s="201">
        <v>0</v>
      </c>
      <c r="T217" s="202">
        <f>S217*H217</f>
        <v>0</v>
      </c>
      <c r="AR217" s="13" t="s">
        <v>87</v>
      </c>
      <c r="AT217" s="13" t="s">
        <v>358</v>
      </c>
      <c r="AU217" s="13" t="s">
        <v>77</v>
      </c>
      <c r="AY217" s="13" t="s">
        <v>134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13" t="s">
        <v>77</v>
      </c>
      <c r="BK217" s="203">
        <f>ROUND(I217*H217,2)</f>
        <v>0</v>
      </c>
      <c r="BL217" s="13" t="s">
        <v>87</v>
      </c>
      <c r="BM217" s="13" t="s">
        <v>438</v>
      </c>
    </row>
    <row r="218" s="1" customFormat="1" ht="14.4" customHeight="1">
      <c r="B218" s="34"/>
      <c r="C218" s="204" t="s">
        <v>72</v>
      </c>
      <c r="D218" s="204" t="s">
        <v>358</v>
      </c>
      <c r="E218" s="205" t="s">
        <v>570</v>
      </c>
      <c r="F218" s="206" t="s">
        <v>571</v>
      </c>
      <c r="G218" s="207" t="s">
        <v>150</v>
      </c>
      <c r="H218" s="208">
        <v>10</v>
      </c>
      <c r="I218" s="209"/>
      <c r="J218" s="210">
        <f>ROUND(I218*H218,2)</f>
        <v>0</v>
      </c>
      <c r="K218" s="206" t="s">
        <v>19</v>
      </c>
      <c r="L218" s="39"/>
      <c r="M218" s="211" t="s">
        <v>19</v>
      </c>
      <c r="N218" s="212" t="s">
        <v>43</v>
      </c>
      <c r="O218" s="75"/>
      <c r="P218" s="201">
        <f>O218*H218</f>
        <v>0</v>
      </c>
      <c r="Q218" s="201">
        <v>0</v>
      </c>
      <c r="R218" s="201">
        <f>Q218*H218</f>
        <v>0</v>
      </c>
      <c r="S218" s="201">
        <v>0</v>
      </c>
      <c r="T218" s="202">
        <f>S218*H218</f>
        <v>0</v>
      </c>
      <c r="AR218" s="13" t="s">
        <v>87</v>
      </c>
      <c r="AT218" s="13" t="s">
        <v>358</v>
      </c>
      <c r="AU218" s="13" t="s">
        <v>77</v>
      </c>
      <c r="AY218" s="13" t="s">
        <v>134</v>
      </c>
      <c r="BE218" s="203">
        <f>IF(N218="základní",J218,0)</f>
        <v>0</v>
      </c>
      <c r="BF218" s="203">
        <f>IF(N218="snížená",J218,0)</f>
        <v>0</v>
      </c>
      <c r="BG218" s="203">
        <f>IF(N218="zákl. přenesená",J218,0)</f>
        <v>0</v>
      </c>
      <c r="BH218" s="203">
        <f>IF(N218="sníž. přenesená",J218,0)</f>
        <v>0</v>
      </c>
      <c r="BI218" s="203">
        <f>IF(N218="nulová",J218,0)</f>
        <v>0</v>
      </c>
      <c r="BJ218" s="13" t="s">
        <v>77</v>
      </c>
      <c r="BK218" s="203">
        <f>ROUND(I218*H218,2)</f>
        <v>0</v>
      </c>
      <c r="BL218" s="13" t="s">
        <v>87</v>
      </c>
      <c r="BM218" s="13" t="s">
        <v>440</v>
      </c>
    </row>
    <row r="219" s="1" customFormat="1" ht="14.4" customHeight="1">
      <c r="B219" s="34"/>
      <c r="C219" s="204" t="s">
        <v>72</v>
      </c>
      <c r="D219" s="204" t="s">
        <v>358</v>
      </c>
      <c r="E219" s="205" t="s">
        <v>573</v>
      </c>
      <c r="F219" s="206" t="s">
        <v>574</v>
      </c>
      <c r="G219" s="207" t="s">
        <v>138</v>
      </c>
      <c r="H219" s="208">
        <v>6</v>
      </c>
      <c r="I219" s="209"/>
      <c r="J219" s="210">
        <f>ROUND(I219*H219,2)</f>
        <v>0</v>
      </c>
      <c r="K219" s="206" t="s">
        <v>19</v>
      </c>
      <c r="L219" s="39"/>
      <c r="M219" s="211" t="s">
        <v>19</v>
      </c>
      <c r="N219" s="212" t="s">
        <v>43</v>
      </c>
      <c r="O219" s="75"/>
      <c r="P219" s="201">
        <f>O219*H219</f>
        <v>0</v>
      </c>
      <c r="Q219" s="201">
        <v>0</v>
      </c>
      <c r="R219" s="201">
        <f>Q219*H219</f>
        <v>0</v>
      </c>
      <c r="S219" s="201">
        <v>0</v>
      </c>
      <c r="T219" s="202">
        <f>S219*H219</f>
        <v>0</v>
      </c>
      <c r="AR219" s="13" t="s">
        <v>87</v>
      </c>
      <c r="AT219" s="13" t="s">
        <v>358</v>
      </c>
      <c r="AU219" s="13" t="s">
        <v>77</v>
      </c>
      <c r="AY219" s="13" t="s">
        <v>134</v>
      </c>
      <c r="BE219" s="203">
        <f>IF(N219="základní",J219,0)</f>
        <v>0</v>
      </c>
      <c r="BF219" s="203">
        <f>IF(N219="snížená",J219,0)</f>
        <v>0</v>
      </c>
      <c r="BG219" s="203">
        <f>IF(N219="zákl. přenesená",J219,0)</f>
        <v>0</v>
      </c>
      <c r="BH219" s="203">
        <f>IF(N219="sníž. přenesená",J219,0)</f>
        <v>0</v>
      </c>
      <c r="BI219" s="203">
        <f>IF(N219="nulová",J219,0)</f>
        <v>0</v>
      </c>
      <c r="BJ219" s="13" t="s">
        <v>77</v>
      </c>
      <c r="BK219" s="203">
        <f>ROUND(I219*H219,2)</f>
        <v>0</v>
      </c>
      <c r="BL219" s="13" t="s">
        <v>87</v>
      </c>
      <c r="BM219" s="13" t="s">
        <v>442</v>
      </c>
    </row>
    <row r="220" s="1" customFormat="1" ht="14.4" customHeight="1">
      <c r="B220" s="34"/>
      <c r="C220" s="204" t="s">
        <v>72</v>
      </c>
      <c r="D220" s="204" t="s">
        <v>358</v>
      </c>
      <c r="E220" s="205" t="s">
        <v>575</v>
      </c>
      <c r="F220" s="206" t="s">
        <v>576</v>
      </c>
      <c r="G220" s="207" t="s">
        <v>138</v>
      </c>
      <c r="H220" s="208">
        <v>6</v>
      </c>
      <c r="I220" s="209"/>
      <c r="J220" s="210">
        <f>ROUND(I220*H220,2)</f>
        <v>0</v>
      </c>
      <c r="K220" s="206" t="s">
        <v>19</v>
      </c>
      <c r="L220" s="39"/>
      <c r="M220" s="211" t="s">
        <v>19</v>
      </c>
      <c r="N220" s="212" t="s">
        <v>43</v>
      </c>
      <c r="O220" s="75"/>
      <c r="P220" s="201">
        <f>O220*H220</f>
        <v>0</v>
      </c>
      <c r="Q220" s="201">
        <v>0</v>
      </c>
      <c r="R220" s="201">
        <f>Q220*H220</f>
        <v>0</v>
      </c>
      <c r="S220" s="201">
        <v>0</v>
      </c>
      <c r="T220" s="202">
        <f>S220*H220</f>
        <v>0</v>
      </c>
      <c r="AR220" s="13" t="s">
        <v>87</v>
      </c>
      <c r="AT220" s="13" t="s">
        <v>358</v>
      </c>
      <c r="AU220" s="13" t="s">
        <v>77</v>
      </c>
      <c r="AY220" s="13" t="s">
        <v>134</v>
      </c>
      <c r="BE220" s="203">
        <f>IF(N220="základní",J220,0)</f>
        <v>0</v>
      </c>
      <c r="BF220" s="203">
        <f>IF(N220="snížená",J220,0)</f>
        <v>0</v>
      </c>
      <c r="BG220" s="203">
        <f>IF(N220="zákl. přenesená",J220,0)</f>
        <v>0</v>
      </c>
      <c r="BH220" s="203">
        <f>IF(N220="sníž. přenesená",J220,0)</f>
        <v>0</v>
      </c>
      <c r="BI220" s="203">
        <f>IF(N220="nulová",J220,0)</f>
        <v>0</v>
      </c>
      <c r="BJ220" s="13" t="s">
        <v>77</v>
      </c>
      <c r="BK220" s="203">
        <f>ROUND(I220*H220,2)</f>
        <v>0</v>
      </c>
      <c r="BL220" s="13" t="s">
        <v>87</v>
      </c>
      <c r="BM220" s="13" t="s">
        <v>445</v>
      </c>
    </row>
    <row r="221" s="1" customFormat="1" ht="14.4" customHeight="1">
      <c r="B221" s="34"/>
      <c r="C221" s="204" t="s">
        <v>72</v>
      </c>
      <c r="D221" s="204" t="s">
        <v>358</v>
      </c>
      <c r="E221" s="205" t="s">
        <v>504</v>
      </c>
      <c r="F221" s="206" t="s">
        <v>335</v>
      </c>
      <c r="G221" s="207" t="s">
        <v>138</v>
      </c>
      <c r="H221" s="208">
        <v>1</v>
      </c>
      <c r="I221" s="209"/>
      <c r="J221" s="210">
        <f>ROUND(I221*H221,2)</f>
        <v>0</v>
      </c>
      <c r="K221" s="206" t="s">
        <v>19</v>
      </c>
      <c r="L221" s="39"/>
      <c r="M221" s="211" t="s">
        <v>19</v>
      </c>
      <c r="N221" s="212" t="s">
        <v>43</v>
      </c>
      <c r="O221" s="75"/>
      <c r="P221" s="201">
        <f>O221*H221</f>
        <v>0</v>
      </c>
      <c r="Q221" s="201">
        <v>0</v>
      </c>
      <c r="R221" s="201">
        <f>Q221*H221</f>
        <v>0</v>
      </c>
      <c r="S221" s="201">
        <v>0</v>
      </c>
      <c r="T221" s="202">
        <f>S221*H221</f>
        <v>0</v>
      </c>
      <c r="AR221" s="13" t="s">
        <v>87</v>
      </c>
      <c r="AT221" s="13" t="s">
        <v>358</v>
      </c>
      <c r="AU221" s="13" t="s">
        <v>77</v>
      </c>
      <c r="AY221" s="13" t="s">
        <v>134</v>
      </c>
      <c r="BE221" s="203">
        <f>IF(N221="základní",J221,0)</f>
        <v>0</v>
      </c>
      <c r="BF221" s="203">
        <f>IF(N221="snížená",J221,0)</f>
        <v>0</v>
      </c>
      <c r="BG221" s="203">
        <f>IF(N221="zákl. přenesená",J221,0)</f>
        <v>0</v>
      </c>
      <c r="BH221" s="203">
        <f>IF(N221="sníž. přenesená",J221,0)</f>
        <v>0</v>
      </c>
      <c r="BI221" s="203">
        <f>IF(N221="nulová",J221,0)</f>
        <v>0</v>
      </c>
      <c r="BJ221" s="13" t="s">
        <v>77</v>
      </c>
      <c r="BK221" s="203">
        <f>ROUND(I221*H221,2)</f>
        <v>0</v>
      </c>
      <c r="BL221" s="13" t="s">
        <v>87</v>
      </c>
      <c r="BM221" s="13" t="s">
        <v>447</v>
      </c>
    </row>
    <row r="222" s="1" customFormat="1" ht="14.4" customHeight="1">
      <c r="B222" s="34"/>
      <c r="C222" s="204" t="s">
        <v>72</v>
      </c>
      <c r="D222" s="204" t="s">
        <v>358</v>
      </c>
      <c r="E222" s="205" t="s">
        <v>515</v>
      </c>
      <c r="F222" s="206" t="s">
        <v>347</v>
      </c>
      <c r="G222" s="207" t="s">
        <v>150</v>
      </c>
      <c r="H222" s="208">
        <v>20</v>
      </c>
      <c r="I222" s="209"/>
      <c r="J222" s="210">
        <f>ROUND(I222*H222,2)</f>
        <v>0</v>
      </c>
      <c r="K222" s="206" t="s">
        <v>19</v>
      </c>
      <c r="L222" s="39"/>
      <c r="M222" s="211" t="s">
        <v>19</v>
      </c>
      <c r="N222" s="212" t="s">
        <v>43</v>
      </c>
      <c r="O222" s="75"/>
      <c r="P222" s="201">
        <f>O222*H222</f>
        <v>0</v>
      </c>
      <c r="Q222" s="201">
        <v>0</v>
      </c>
      <c r="R222" s="201">
        <f>Q222*H222</f>
        <v>0</v>
      </c>
      <c r="S222" s="201">
        <v>0</v>
      </c>
      <c r="T222" s="202">
        <f>S222*H222</f>
        <v>0</v>
      </c>
      <c r="AR222" s="13" t="s">
        <v>87</v>
      </c>
      <c r="AT222" s="13" t="s">
        <v>358</v>
      </c>
      <c r="AU222" s="13" t="s">
        <v>77</v>
      </c>
      <c r="AY222" s="13" t="s">
        <v>134</v>
      </c>
      <c r="BE222" s="203">
        <f>IF(N222="základní",J222,0)</f>
        <v>0</v>
      </c>
      <c r="BF222" s="203">
        <f>IF(N222="snížená",J222,0)</f>
        <v>0</v>
      </c>
      <c r="BG222" s="203">
        <f>IF(N222="zákl. přenesená",J222,0)</f>
        <v>0</v>
      </c>
      <c r="BH222" s="203">
        <f>IF(N222="sníž. přenesená",J222,0)</f>
        <v>0</v>
      </c>
      <c r="BI222" s="203">
        <f>IF(N222="nulová",J222,0)</f>
        <v>0</v>
      </c>
      <c r="BJ222" s="13" t="s">
        <v>77</v>
      </c>
      <c r="BK222" s="203">
        <f>ROUND(I222*H222,2)</f>
        <v>0</v>
      </c>
      <c r="BL222" s="13" t="s">
        <v>87</v>
      </c>
      <c r="BM222" s="13" t="s">
        <v>448</v>
      </c>
    </row>
    <row r="223" s="1" customFormat="1" ht="14.4" customHeight="1">
      <c r="B223" s="34"/>
      <c r="C223" s="204" t="s">
        <v>72</v>
      </c>
      <c r="D223" s="204" t="s">
        <v>358</v>
      </c>
      <c r="E223" s="205" t="s">
        <v>517</v>
      </c>
      <c r="F223" s="206" t="s">
        <v>350</v>
      </c>
      <c r="G223" s="207" t="s">
        <v>138</v>
      </c>
      <c r="H223" s="208">
        <v>40</v>
      </c>
      <c r="I223" s="209"/>
      <c r="J223" s="210">
        <f>ROUND(I223*H223,2)</f>
        <v>0</v>
      </c>
      <c r="K223" s="206" t="s">
        <v>19</v>
      </c>
      <c r="L223" s="39"/>
      <c r="M223" s="211" t="s">
        <v>19</v>
      </c>
      <c r="N223" s="212" t="s">
        <v>43</v>
      </c>
      <c r="O223" s="75"/>
      <c r="P223" s="201">
        <f>O223*H223</f>
        <v>0</v>
      </c>
      <c r="Q223" s="201">
        <v>0</v>
      </c>
      <c r="R223" s="201">
        <f>Q223*H223</f>
        <v>0</v>
      </c>
      <c r="S223" s="201">
        <v>0</v>
      </c>
      <c r="T223" s="202">
        <f>S223*H223</f>
        <v>0</v>
      </c>
      <c r="AR223" s="13" t="s">
        <v>87</v>
      </c>
      <c r="AT223" s="13" t="s">
        <v>358</v>
      </c>
      <c r="AU223" s="13" t="s">
        <v>77</v>
      </c>
      <c r="AY223" s="13" t="s">
        <v>134</v>
      </c>
      <c r="BE223" s="203">
        <f>IF(N223="základní",J223,0)</f>
        <v>0</v>
      </c>
      <c r="BF223" s="203">
        <f>IF(N223="snížená",J223,0)</f>
        <v>0</v>
      </c>
      <c r="BG223" s="203">
        <f>IF(N223="zákl. přenesená",J223,0)</f>
        <v>0</v>
      </c>
      <c r="BH223" s="203">
        <f>IF(N223="sníž. přenesená",J223,0)</f>
        <v>0</v>
      </c>
      <c r="BI223" s="203">
        <f>IF(N223="nulová",J223,0)</f>
        <v>0</v>
      </c>
      <c r="BJ223" s="13" t="s">
        <v>77</v>
      </c>
      <c r="BK223" s="203">
        <f>ROUND(I223*H223,2)</f>
        <v>0</v>
      </c>
      <c r="BL223" s="13" t="s">
        <v>87</v>
      </c>
      <c r="BM223" s="13" t="s">
        <v>449</v>
      </c>
    </row>
    <row r="224" s="1" customFormat="1" ht="14.4" customHeight="1">
      <c r="B224" s="34"/>
      <c r="C224" s="204" t="s">
        <v>72</v>
      </c>
      <c r="D224" s="204" t="s">
        <v>358</v>
      </c>
      <c r="E224" s="205" t="s">
        <v>521</v>
      </c>
      <c r="F224" s="206" t="s">
        <v>356</v>
      </c>
      <c r="G224" s="207" t="s">
        <v>138</v>
      </c>
      <c r="H224" s="208">
        <v>100</v>
      </c>
      <c r="I224" s="209"/>
      <c r="J224" s="210">
        <f>ROUND(I224*H224,2)</f>
        <v>0</v>
      </c>
      <c r="K224" s="206" t="s">
        <v>19</v>
      </c>
      <c r="L224" s="39"/>
      <c r="M224" s="211" t="s">
        <v>19</v>
      </c>
      <c r="N224" s="212" t="s">
        <v>43</v>
      </c>
      <c r="O224" s="75"/>
      <c r="P224" s="201">
        <f>O224*H224</f>
        <v>0</v>
      </c>
      <c r="Q224" s="201">
        <v>0</v>
      </c>
      <c r="R224" s="201">
        <f>Q224*H224</f>
        <v>0</v>
      </c>
      <c r="S224" s="201">
        <v>0</v>
      </c>
      <c r="T224" s="202">
        <f>S224*H224</f>
        <v>0</v>
      </c>
      <c r="AR224" s="13" t="s">
        <v>87</v>
      </c>
      <c r="AT224" s="13" t="s">
        <v>358</v>
      </c>
      <c r="AU224" s="13" t="s">
        <v>77</v>
      </c>
      <c r="AY224" s="13" t="s">
        <v>134</v>
      </c>
      <c r="BE224" s="203">
        <f>IF(N224="základní",J224,0)</f>
        <v>0</v>
      </c>
      <c r="BF224" s="203">
        <f>IF(N224="snížená",J224,0)</f>
        <v>0</v>
      </c>
      <c r="BG224" s="203">
        <f>IF(N224="zákl. přenesená",J224,0)</f>
        <v>0</v>
      </c>
      <c r="BH224" s="203">
        <f>IF(N224="sníž. přenesená",J224,0)</f>
        <v>0</v>
      </c>
      <c r="BI224" s="203">
        <f>IF(N224="nulová",J224,0)</f>
        <v>0</v>
      </c>
      <c r="BJ224" s="13" t="s">
        <v>77</v>
      </c>
      <c r="BK224" s="203">
        <f>ROUND(I224*H224,2)</f>
        <v>0</v>
      </c>
      <c r="BL224" s="13" t="s">
        <v>87</v>
      </c>
      <c r="BM224" s="13" t="s">
        <v>450</v>
      </c>
    </row>
    <row r="225" s="9" customFormat="1" ht="25.92" customHeight="1">
      <c r="B225" s="177"/>
      <c r="C225" s="178"/>
      <c r="D225" s="179" t="s">
        <v>71</v>
      </c>
      <c r="E225" s="180" t="s">
        <v>526</v>
      </c>
      <c r="F225" s="180" t="s">
        <v>527</v>
      </c>
      <c r="G225" s="178"/>
      <c r="H225" s="178"/>
      <c r="I225" s="181"/>
      <c r="J225" s="182">
        <f>BK225</f>
        <v>0</v>
      </c>
      <c r="K225" s="178"/>
      <c r="L225" s="183"/>
      <c r="M225" s="184"/>
      <c r="N225" s="185"/>
      <c r="O225" s="185"/>
      <c r="P225" s="186">
        <f>SUM(P226:P229)</f>
        <v>0</v>
      </c>
      <c r="Q225" s="185"/>
      <c r="R225" s="186">
        <f>SUM(R226:R229)</f>
        <v>0</v>
      </c>
      <c r="S225" s="185"/>
      <c r="T225" s="187">
        <f>SUM(T226:T229)</f>
        <v>0</v>
      </c>
      <c r="AR225" s="188" t="s">
        <v>87</v>
      </c>
      <c r="AT225" s="189" t="s">
        <v>71</v>
      </c>
      <c r="AU225" s="189" t="s">
        <v>72</v>
      </c>
      <c r="AY225" s="188" t="s">
        <v>134</v>
      </c>
      <c r="BK225" s="190">
        <f>SUM(BK226:BK229)</f>
        <v>0</v>
      </c>
    </row>
    <row r="226" s="1" customFormat="1" ht="20.4" customHeight="1">
      <c r="B226" s="34"/>
      <c r="C226" s="204" t="s">
        <v>157</v>
      </c>
      <c r="D226" s="204" t="s">
        <v>358</v>
      </c>
      <c r="E226" s="205" t="s">
        <v>528</v>
      </c>
      <c r="F226" s="206" t="s">
        <v>529</v>
      </c>
      <c r="G226" s="207" t="s">
        <v>530</v>
      </c>
      <c r="H226" s="208">
        <v>4</v>
      </c>
      <c r="I226" s="209"/>
      <c r="J226" s="210">
        <f>ROUND(I226*H226,2)</f>
        <v>0</v>
      </c>
      <c r="K226" s="206" t="s">
        <v>151</v>
      </c>
      <c r="L226" s="39"/>
      <c r="M226" s="211" t="s">
        <v>19</v>
      </c>
      <c r="N226" s="212" t="s">
        <v>43</v>
      </c>
      <c r="O226" s="75"/>
      <c r="P226" s="201">
        <f>O226*H226</f>
        <v>0</v>
      </c>
      <c r="Q226" s="201">
        <v>0</v>
      </c>
      <c r="R226" s="201">
        <f>Q226*H226</f>
        <v>0</v>
      </c>
      <c r="S226" s="201">
        <v>0</v>
      </c>
      <c r="T226" s="202">
        <f>S226*H226</f>
        <v>0</v>
      </c>
      <c r="AR226" s="13" t="s">
        <v>77</v>
      </c>
      <c r="AT226" s="13" t="s">
        <v>358</v>
      </c>
      <c r="AU226" s="13" t="s">
        <v>77</v>
      </c>
      <c r="AY226" s="13" t="s">
        <v>134</v>
      </c>
      <c r="BE226" s="203">
        <f>IF(N226="základní",J226,0)</f>
        <v>0</v>
      </c>
      <c r="BF226" s="203">
        <f>IF(N226="snížená",J226,0)</f>
        <v>0</v>
      </c>
      <c r="BG226" s="203">
        <f>IF(N226="zákl. přenesená",J226,0)</f>
        <v>0</v>
      </c>
      <c r="BH226" s="203">
        <f>IF(N226="sníž. přenesená",J226,0)</f>
        <v>0</v>
      </c>
      <c r="BI226" s="203">
        <f>IF(N226="nulová",J226,0)</f>
        <v>0</v>
      </c>
      <c r="BJ226" s="13" t="s">
        <v>77</v>
      </c>
      <c r="BK226" s="203">
        <f>ROUND(I226*H226,2)</f>
        <v>0</v>
      </c>
      <c r="BL226" s="13" t="s">
        <v>77</v>
      </c>
      <c r="BM226" s="13" t="s">
        <v>683</v>
      </c>
    </row>
    <row r="227" s="10" customFormat="1">
      <c r="B227" s="213"/>
      <c r="C227" s="214"/>
      <c r="D227" s="215" t="s">
        <v>532</v>
      </c>
      <c r="E227" s="214"/>
      <c r="F227" s="216" t="s">
        <v>596</v>
      </c>
      <c r="G227" s="214"/>
      <c r="H227" s="217">
        <v>4</v>
      </c>
      <c r="I227" s="218"/>
      <c r="J227" s="214"/>
      <c r="K227" s="214"/>
      <c r="L227" s="219"/>
      <c r="M227" s="220"/>
      <c r="N227" s="221"/>
      <c r="O227" s="221"/>
      <c r="P227" s="221"/>
      <c r="Q227" s="221"/>
      <c r="R227" s="221"/>
      <c r="S227" s="221"/>
      <c r="T227" s="222"/>
      <c r="AT227" s="223" t="s">
        <v>532</v>
      </c>
      <c r="AU227" s="223" t="s">
        <v>77</v>
      </c>
      <c r="AV227" s="10" t="s">
        <v>81</v>
      </c>
      <c r="AW227" s="10" t="s">
        <v>4</v>
      </c>
      <c r="AX227" s="10" t="s">
        <v>77</v>
      </c>
      <c r="AY227" s="223" t="s">
        <v>134</v>
      </c>
    </row>
    <row r="228" s="1" customFormat="1" ht="14.4" customHeight="1">
      <c r="B228" s="34"/>
      <c r="C228" s="204" t="s">
        <v>84</v>
      </c>
      <c r="D228" s="204" t="s">
        <v>358</v>
      </c>
      <c r="E228" s="205" t="s">
        <v>537</v>
      </c>
      <c r="F228" s="206" t="s">
        <v>538</v>
      </c>
      <c r="G228" s="207" t="s">
        <v>163</v>
      </c>
      <c r="H228" s="208">
        <v>6</v>
      </c>
      <c r="I228" s="209"/>
      <c r="J228" s="210">
        <f>ROUND(I228*H228,2)</f>
        <v>0</v>
      </c>
      <c r="K228" s="206" t="s">
        <v>19</v>
      </c>
      <c r="L228" s="39"/>
      <c r="M228" s="211" t="s">
        <v>19</v>
      </c>
      <c r="N228" s="212" t="s">
        <v>43</v>
      </c>
      <c r="O228" s="75"/>
      <c r="P228" s="201">
        <f>O228*H228</f>
        <v>0</v>
      </c>
      <c r="Q228" s="201">
        <v>0</v>
      </c>
      <c r="R228" s="201">
        <f>Q228*H228</f>
        <v>0</v>
      </c>
      <c r="S228" s="201">
        <v>0</v>
      </c>
      <c r="T228" s="202">
        <f>S228*H228</f>
        <v>0</v>
      </c>
      <c r="AR228" s="13" t="s">
        <v>597</v>
      </c>
      <c r="AT228" s="13" t="s">
        <v>358</v>
      </c>
      <c r="AU228" s="13" t="s">
        <v>77</v>
      </c>
      <c r="AY228" s="13" t="s">
        <v>134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13" t="s">
        <v>77</v>
      </c>
      <c r="BK228" s="203">
        <f>ROUND(I228*H228,2)</f>
        <v>0</v>
      </c>
      <c r="BL228" s="13" t="s">
        <v>597</v>
      </c>
      <c r="BM228" s="13" t="s">
        <v>456</v>
      </c>
    </row>
    <row r="229" s="1" customFormat="1" ht="20.4" customHeight="1">
      <c r="B229" s="34"/>
      <c r="C229" s="204" t="s">
        <v>87</v>
      </c>
      <c r="D229" s="204" t="s">
        <v>358</v>
      </c>
      <c r="E229" s="205" t="s">
        <v>540</v>
      </c>
      <c r="F229" s="206" t="s">
        <v>541</v>
      </c>
      <c r="G229" s="207" t="s">
        <v>163</v>
      </c>
      <c r="H229" s="208">
        <v>1</v>
      </c>
      <c r="I229" s="209"/>
      <c r="J229" s="210">
        <f>ROUND(I229*H229,2)</f>
        <v>0</v>
      </c>
      <c r="K229" s="206" t="s">
        <v>19</v>
      </c>
      <c r="L229" s="39"/>
      <c r="M229" s="211" t="s">
        <v>19</v>
      </c>
      <c r="N229" s="212" t="s">
        <v>43</v>
      </c>
      <c r="O229" s="75"/>
      <c r="P229" s="201">
        <f>O229*H229</f>
        <v>0</v>
      </c>
      <c r="Q229" s="201">
        <v>0</v>
      </c>
      <c r="R229" s="201">
        <f>Q229*H229</f>
        <v>0</v>
      </c>
      <c r="S229" s="201">
        <v>0</v>
      </c>
      <c r="T229" s="202">
        <f>S229*H229</f>
        <v>0</v>
      </c>
      <c r="AR229" s="13" t="s">
        <v>597</v>
      </c>
      <c r="AT229" s="13" t="s">
        <v>358</v>
      </c>
      <c r="AU229" s="13" t="s">
        <v>77</v>
      </c>
      <c r="AY229" s="13" t="s">
        <v>134</v>
      </c>
      <c r="BE229" s="203">
        <f>IF(N229="základní",J229,0)</f>
        <v>0</v>
      </c>
      <c r="BF229" s="203">
        <f>IF(N229="snížená",J229,0)</f>
        <v>0</v>
      </c>
      <c r="BG229" s="203">
        <f>IF(N229="zákl. přenesená",J229,0)</f>
        <v>0</v>
      </c>
      <c r="BH229" s="203">
        <f>IF(N229="sníž. přenesená",J229,0)</f>
        <v>0</v>
      </c>
      <c r="BI229" s="203">
        <f>IF(N229="nulová",J229,0)</f>
        <v>0</v>
      </c>
      <c r="BJ229" s="13" t="s">
        <v>77</v>
      </c>
      <c r="BK229" s="203">
        <f>ROUND(I229*H229,2)</f>
        <v>0</v>
      </c>
      <c r="BL229" s="13" t="s">
        <v>597</v>
      </c>
      <c r="BM229" s="13" t="s">
        <v>458</v>
      </c>
    </row>
    <row r="230" s="9" customFormat="1" ht="25.92" customHeight="1">
      <c r="B230" s="177"/>
      <c r="C230" s="178"/>
      <c r="D230" s="179" t="s">
        <v>71</v>
      </c>
      <c r="E230" s="180" t="s">
        <v>543</v>
      </c>
      <c r="F230" s="180" t="s">
        <v>544</v>
      </c>
      <c r="G230" s="178"/>
      <c r="H230" s="178"/>
      <c r="I230" s="181"/>
      <c r="J230" s="182">
        <f>BK230</f>
        <v>0</v>
      </c>
      <c r="K230" s="178"/>
      <c r="L230" s="183"/>
      <c r="M230" s="184"/>
      <c r="N230" s="185"/>
      <c r="O230" s="185"/>
      <c r="P230" s="186">
        <f>SUM(P231:P232)</f>
        <v>0</v>
      </c>
      <c r="Q230" s="185"/>
      <c r="R230" s="186">
        <f>SUM(R231:R232)</f>
        <v>0</v>
      </c>
      <c r="S230" s="185"/>
      <c r="T230" s="187">
        <f>SUM(T231:T232)</f>
        <v>0</v>
      </c>
      <c r="AR230" s="188" t="s">
        <v>90</v>
      </c>
      <c r="AT230" s="189" t="s">
        <v>71</v>
      </c>
      <c r="AU230" s="189" t="s">
        <v>72</v>
      </c>
      <c r="AY230" s="188" t="s">
        <v>134</v>
      </c>
      <c r="BK230" s="190">
        <f>SUM(BK231:BK232)</f>
        <v>0</v>
      </c>
    </row>
    <row r="231" s="1" customFormat="1" ht="14.4" customHeight="1">
      <c r="B231" s="34"/>
      <c r="C231" s="204" t="s">
        <v>90</v>
      </c>
      <c r="D231" s="204" t="s">
        <v>358</v>
      </c>
      <c r="E231" s="205" t="s">
        <v>598</v>
      </c>
      <c r="F231" s="206" t="s">
        <v>599</v>
      </c>
      <c r="G231" s="207" t="s">
        <v>547</v>
      </c>
      <c r="H231" s="224"/>
      <c r="I231" s="209"/>
      <c r="J231" s="210">
        <f>ROUND(I231*H231,2)</f>
        <v>0</v>
      </c>
      <c r="K231" s="206" t="s">
        <v>19</v>
      </c>
      <c r="L231" s="39"/>
      <c r="M231" s="211" t="s">
        <v>19</v>
      </c>
      <c r="N231" s="212" t="s">
        <v>43</v>
      </c>
      <c r="O231" s="75"/>
      <c r="P231" s="201">
        <f>O231*H231</f>
        <v>0</v>
      </c>
      <c r="Q231" s="201">
        <v>0</v>
      </c>
      <c r="R231" s="201">
        <f>Q231*H231</f>
        <v>0</v>
      </c>
      <c r="S231" s="201">
        <v>0</v>
      </c>
      <c r="T231" s="202">
        <f>S231*H231</f>
        <v>0</v>
      </c>
      <c r="AR231" s="13" t="s">
        <v>87</v>
      </c>
      <c r="AT231" s="13" t="s">
        <v>358</v>
      </c>
      <c r="AU231" s="13" t="s">
        <v>77</v>
      </c>
      <c r="AY231" s="13" t="s">
        <v>134</v>
      </c>
      <c r="BE231" s="203">
        <f>IF(N231="základní",J231,0)</f>
        <v>0</v>
      </c>
      <c r="BF231" s="203">
        <f>IF(N231="snížená",J231,0)</f>
        <v>0</v>
      </c>
      <c r="BG231" s="203">
        <f>IF(N231="zákl. přenesená",J231,0)</f>
        <v>0</v>
      </c>
      <c r="BH231" s="203">
        <f>IF(N231="sníž. přenesená",J231,0)</f>
        <v>0</v>
      </c>
      <c r="BI231" s="203">
        <f>IF(N231="nulová",J231,0)</f>
        <v>0</v>
      </c>
      <c r="BJ231" s="13" t="s">
        <v>77</v>
      </c>
      <c r="BK231" s="203">
        <f>ROUND(I231*H231,2)</f>
        <v>0</v>
      </c>
      <c r="BL231" s="13" t="s">
        <v>87</v>
      </c>
      <c r="BM231" s="13" t="s">
        <v>460</v>
      </c>
    </row>
    <row r="232" s="1" customFormat="1" ht="40.8" customHeight="1">
      <c r="B232" s="34"/>
      <c r="C232" s="204" t="s">
        <v>93</v>
      </c>
      <c r="D232" s="204" t="s">
        <v>358</v>
      </c>
      <c r="E232" s="205" t="s">
        <v>549</v>
      </c>
      <c r="F232" s="206" t="s">
        <v>550</v>
      </c>
      <c r="G232" s="207" t="s">
        <v>547</v>
      </c>
      <c r="H232" s="224"/>
      <c r="I232" s="209"/>
      <c r="J232" s="210">
        <f>ROUND(I232*H232,2)</f>
        <v>0</v>
      </c>
      <c r="K232" s="206" t="s">
        <v>19</v>
      </c>
      <c r="L232" s="39"/>
      <c r="M232" s="229" t="s">
        <v>19</v>
      </c>
      <c r="N232" s="230" t="s">
        <v>43</v>
      </c>
      <c r="O232" s="227"/>
      <c r="P232" s="231">
        <f>O232*H232</f>
        <v>0</v>
      </c>
      <c r="Q232" s="231">
        <v>0</v>
      </c>
      <c r="R232" s="231">
        <f>Q232*H232</f>
        <v>0</v>
      </c>
      <c r="S232" s="231">
        <v>0</v>
      </c>
      <c r="T232" s="232">
        <f>S232*H232</f>
        <v>0</v>
      </c>
      <c r="AR232" s="13" t="s">
        <v>87</v>
      </c>
      <c r="AT232" s="13" t="s">
        <v>358</v>
      </c>
      <c r="AU232" s="13" t="s">
        <v>77</v>
      </c>
      <c r="AY232" s="13" t="s">
        <v>134</v>
      </c>
      <c r="BE232" s="203">
        <f>IF(N232="základní",J232,0)</f>
        <v>0</v>
      </c>
      <c r="BF232" s="203">
        <f>IF(N232="snížená",J232,0)</f>
        <v>0</v>
      </c>
      <c r="BG232" s="203">
        <f>IF(N232="zákl. přenesená",J232,0)</f>
        <v>0</v>
      </c>
      <c r="BH232" s="203">
        <f>IF(N232="sníž. přenesená",J232,0)</f>
        <v>0</v>
      </c>
      <c r="BI232" s="203">
        <f>IF(N232="nulová",J232,0)</f>
        <v>0</v>
      </c>
      <c r="BJ232" s="13" t="s">
        <v>77</v>
      </c>
      <c r="BK232" s="203">
        <f>ROUND(I232*H232,2)</f>
        <v>0</v>
      </c>
      <c r="BL232" s="13" t="s">
        <v>87</v>
      </c>
      <c r="BM232" s="13" t="s">
        <v>463</v>
      </c>
    </row>
    <row r="233" s="1" customFormat="1" ht="6.96" customHeight="1">
      <c r="B233" s="53"/>
      <c r="C233" s="54"/>
      <c r="D233" s="54"/>
      <c r="E233" s="54"/>
      <c r="F233" s="54"/>
      <c r="G233" s="54"/>
      <c r="H233" s="54"/>
      <c r="I233" s="150"/>
      <c r="J233" s="54"/>
      <c r="K233" s="54"/>
      <c r="L233" s="39"/>
    </row>
  </sheetData>
  <sheetProtection sheet="1" autoFilter="0" formatColumns="0" formatRows="0" objects="1" scenarios="1" spinCount="100000" saltValue="WqWXm2CJ4b/1JfdU0baTOYxZRfXssbQ+uTzsH/8lgdd4CEDClL+QDlhs4Sr9j3hONjb+lQqGkTFgtqft20CPEw==" hashValue="N4H7OCXUt5VUs6glmphw7JLr0v4/oMl+W+hjPZjSMPEmrAVuZByauRYmwn6Crw+mpB5150WLJ8MEJAv45zFUqg==" algorithmName="SHA-512" password="CC35"/>
  <autoFilter ref="C88:K232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29" style="233" customWidth="1"/>
    <col min="2" max="2" width="1.664063" style="233" customWidth="1"/>
    <col min="3" max="4" width="5" style="233" customWidth="1"/>
    <col min="5" max="5" width="11.71" style="233" customWidth="1"/>
    <col min="6" max="6" width="9.14" style="233" customWidth="1"/>
    <col min="7" max="7" width="5" style="233" customWidth="1"/>
    <col min="8" max="8" width="77.86" style="233" customWidth="1"/>
    <col min="9" max="10" width="20" style="233" customWidth="1"/>
    <col min="11" max="11" width="1.664063" style="233" customWidth="1"/>
  </cols>
  <sheetData>
    <row r="1" ht="37.5" customHeight="1"/>
    <row r="2" ht="7.5" customHeight="1">
      <c r="B2" s="234"/>
      <c r="C2" s="235"/>
      <c r="D2" s="235"/>
      <c r="E2" s="235"/>
      <c r="F2" s="235"/>
      <c r="G2" s="235"/>
      <c r="H2" s="235"/>
      <c r="I2" s="235"/>
      <c r="J2" s="235"/>
      <c r="K2" s="236"/>
    </row>
    <row r="3" s="11" customFormat="1" ht="45" customHeight="1">
      <c r="B3" s="237"/>
      <c r="C3" s="238" t="s">
        <v>684</v>
      </c>
      <c r="D3" s="238"/>
      <c r="E3" s="238"/>
      <c r="F3" s="238"/>
      <c r="G3" s="238"/>
      <c r="H3" s="238"/>
      <c r="I3" s="238"/>
      <c r="J3" s="238"/>
      <c r="K3" s="239"/>
    </row>
    <row r="4" ht="25.5" customHeight="1">
      <c r="B4" s="240"/>
      <c r="C4" s="241" t="s">
        <v>685</v>
      </c>
      <c r="D4" s="241"/>
      <c r="E4" s="241"/>
      <c r="F4" s="241"/>
      <c r="G4" s="241"/>
      <c r="H4" s="241"/>
      <c r="I4" s="241"/>
      <c r="J4" s="241"/>
      <c r="K4" s="242"/>
    </row>
    <row r="5" ht="5.25" customHeight="1">
      <c r="B5" s="240"/>
      <c r="C5" s="243"/>
      <c r="D5" s="243"/>
      <c r="E5" s="243"/>
      <c r="F5" s="243"/>
      <c r="G5" s="243"/>
      <c r="H5" s="243"/>
      <c r="I5" s="243"/>
      <c r="J5" s="243"/>
      <c r="K5" s="242"/>
    </row>
    <row r="6" ht="15" customHeight="1">
      <c r="B6" s="240"/>
      <c r="C6" s="244" t="s">
        <v>686</v>
      </c>
      <c r="D6" s="244"/>
      <c r="E6" s="244"/>
      <c r="F6" s="244"/>
      <c r="G6" s="244"/>
      <c r="H6" s="244"/>
      <c r="I6" s="244"/>
      <c r="J6" s="244"/>
      <c r="K6" s="242"/>
    </row>
    <row r="7" ht="15" customHeight="1">
      <c r="B7" s="245"/>
      <c r="C7" s="244" t="s">
        <v>687</v>
      </c>
      <c r="D7" s="244"/>
      <c r="E7" s="244"/>
      <c r="F7" s="244"/>
      <c r="G7" s="244"/>
      <c r="H7" s="244"/>
      <c r="I7" s="244"/>
      <c r="J7" s="244"/>
      <c r="K7" s="242"/>
    </row>
    <row r="8" ht="12.75" customHeight="1">
      <c r="B8" s="245"/>
      <c r="C8" s="244"/>
      <c r="D8" s="244"/>
      <c r="E8" s="244"/>
      <c r="F8" s="244"/>
      <c r="G8" s="244"/>
      <c r="H8" s="244"/>
      <c r="I8" s="244"/>
      <c r="J8" s="244"/>
      <c r="K8" s="242"/>
    </row>
    <row r="9" ht="15" customHeight="1">
      <c r="B9" s="245"/>
      <c r="C9" s="244" t="s">
        <v>688</v>
      </c>
      <c r="D9" s="244"/>
      <c r="E9" s="244"/>
      <c r="F9" s="244"/>
      <c r="G9" s="244"/>
      <c r="H9" s="244"/>
      <c r="I9" s="244"/>
      <c r="J9" s="244"/>
      <c r="K9" s="242"/>
    </row>
    <row r="10" ht="15" customHeight="1">
      <c r="B10" s="245"/>
      <c r="C10" s="244"/>
      <c r="D10" s="244" t="s">
        <v>689</v>
      </c>
      <c r="E10" s="244"/>
      <c r="F10" s="244"/>
      <c r="G10" s="244"/>
      <c r="H10" s="244"/>
      <c r="I10" s="244"/>
      <c r="J10" s="244"/>
      <c r="K10" s="242"/>
    </row>
    <row r="11" ht="15" customHeight="1">
      <c r="B11" s="245"/>
      <c r="C11" s="246"/>
      <c r="D11" s="244" t="s">
        <v>690</v>
      </c>
      <c r="E11" s="244"/>
      <c r="F11" s="244"/>
      <c r="G11" s="244"/>
      <c r="H11" s="244"/>
      <c r="I11" s="244"/>
      <c r="J11" s="244"/>
      <c r="K11" s="242"/>
    </row>
    <row r="12" ht="15" customHeight="1">
      <c r="B12" s="245"/>
      <c r="C12" s="246"/>
      <c r="D12" s="244"/>
      <c r="E12" s="244"/>
      <c r="F12" s="244"/>
      <c r="G12" s="244"/>
      <c r="H12" s="244"/>
      <c r="I12" s="244"/>
      <c r="J12" s="244"/>
      <c r="K12" s="242"/>
    </row>
    <row r="13" ht="15" customHeight="1">
      <c r="B13" s="245"/>
      <c r="C13" s="246"/>
      <c r="D13" s="247" t="s">
        <v>691</v>
      </c>
      <c r="E13" s="244"/>
      <c r="F13" s="244"/>
      <c r="G13" s="244"/>
      <c r="H13" s="244"/>
      <c r="I13" s="244"/>
      <c r="J13" s="244"/>
      <c r="K13" s="242"/>
    </row>
    <row r="14" ht="12.75" customHeight="1">
      <c r="B14" s="245"/>
      <c r="C14" s="246"/>
      <c r="D14" s="246"/>
      <c r="E14" s="246"/>
      <c r="F14" s="246"/>
      <c r="G14" s="246"/>
      <c r="H14" s="246"/>
      <c r="I14" s="246"/>
      <c r="J14" s="246"/>
      <c r="K14" s="242"/>
    </row>
    <row r="15" ht="15" customHeight="1">
      <c r="B15" s="245"/>
      <c r="C15" s="246"/>
      <c r="D15" s="244" t="s">
        <v>692</v>
      </c>
      <c r="E15" s="244"/>
      <c r="F15" s="244"/>
      <c r="G15" s="244"/>
      <c r="H15" s="244"/>
      <c r="I15" s="244"/>
      <c r="J15" s="244"/>
      <c r="K15" s="242"/>
    </row>
    <row r="16" ht="15" customHeight="1">
      <c r="B16" s="245"/>
      <c r="C16" s="246"/>
      <c r="D16" s="244" t="s">
        <v>693</v>
      </c>
      <c r="E16" s="244"/>
      <c r="F16" s="244"/>
      <c r="G16" s="244"/>
      <c r="H16" s="244"/>
      <c r="I16" s="244"/>
      <c r="J16" s="244"/>
      <c r="K16" s="242"/>
    </row>
    <row r="17" ht="15" customHeight="1">
      <c r="B17" s="245"/>
      <c r="C17" s="246"/>
      <c r="D17" s="244" t="s">
        <v>694</v>
      </c>
      <c r="E17" s="244"/>
      <c r="F17" s="244"/>
      <c r="G17" s="244"/>
      <c r="H17" s="244"/>
      <c r="I17" s="244"/>
      <c r="J17" s="244"/>
      <c r="K17" s="242"/>
    </row>
    <row r="18" ht="15" customHeight="1">
      <c r="B18" s="245"/>
      <c r="C18" s="246"/>
      <c r="D18" s="246"/>
      <c r="E18" s="248" t="s">
        <v>695</v>
      </c>
      <c r="F18" s="244" t="s">
        <v>696</v>
      </c>
      <c r="G18" s="244"/>
      <c r="H18" s="244"/>
      <c r="I18" s="244"/>
      <c r="J18" s="244"/>
      <c r="K18" s="242"/>
    </row>
    <row r="19" ht="15" customHeight="1">
      <c r="B19" s="245"/>
      <c r="C19" s="246"/>
      <c r="D19" s="246"/>
      <c r="E19" s="248" t="s">
        <v>697</v>
      </c>
      <c r="F19" s="244" t="s">
        <v>698</v>
      </c>
      <c r="G19" s="244"/>
      <c r="H19" s="244"/>
      <c r="I19" s="244"/>
      <c r="J19" s="244"/>
      <c r="K19" s="242"/>
    </row>
    <row r="20" ht="15" customHeight="1">
      <c r="B20" s="245"/>
      <c r="C20" s="246"/>
      <c r="D20" s="246"/>
      <c r="E20" s="248" t="s">
        <v>79</v>
      </c>
      <c r="F20" s="244" t="s">
        <v>699</v>
      </c>
      <c r="G20" s="244"/>
      <c r="H20" s="244"/>
      <c r="I20" s="244"/>
      <c r="J20" s="244"/>
      <c r="K20" s="242"/>
    </row>
    <row r="21" ht="15" customHeight="1">
      <c r="B21" s="245"/>
      <c r="C21" s="246"/>
      <c r="D21" s="246"/>
      <c r="E21" s="248" t="s">
        <v>700</v>
      </c>
      <c r="F21" s="244" t="s">
        <v>701</v>
      </c>
      <c r="G21" s="244"/>
      <c r="H21" s="244"/>
      <c r="I21" s="244"/>
      <c r="J21" s="244"/>
      <c r="K21" s="242"/>
    </row>
    <row r="22" ht="15" customHeight="1">
      <c r="B22" s="245"/>
      <c r="C22" s="246"/>
      <c r="D22" s="246"/>
      <c r="E22" s="248" t="s">
        <v>526</v>
      </c>
      <c r="F22" s="244" t="s">
        <v>527</v>
      </c>
      <c r="G22" s="244"/>
      <c r="H22" s="244"/>
      <c r="I22" s="244"/>
      <c r="J22" s="244"/>
      <c r="K22" s="242"/>
    </row>
    <row r="23" ht="15" customHeight="1">
      <c r="B23" s="245"/>
      <c r="C23" s="246"/>
      <c r="D23" s="246"/>
      <c r="E23" s="248" t="s">
        <v>702</v>
      </c>
      <c r="F23" s="244" t="s">
        <v>703</v>
      </c>
      <c r="G23" s="244"/>
      <c r="H23" s="244"/>
      <c r="I23" s="244"/>
      <c r="J23" s="244"/>
      <c r="K23" s="242"/>
    </row>
    <row r="24" ht="12.75" customHeight="1">
      <c r="B24" s="245"/>
      <c r="C24" s="246"/>
      <c r="D24" s="246"/>
      <c r="E24" s="246"/>
      <c r="F24" s="246"/>
      <c r="G24" s="246"/>
      <c r="H24" s="246"/>
      <c r="I24" s="246"/>
      <c r="J24" s="246"/>
      <c r="K24" s="242"/>
    </row>
    <row r="25" ht="15" customHeight="1">
      <c r="B25" s="245"/>
      <c r="C25" s="244" t="s">
        <v>704</v>
      </c>
      <c r="D25" s="244"/>
      <c r="E25" s="244"/>
      <c r="F25" s="244"/>
      <c r="G25" s="244"/>
      <c r="H25" s="244"/>
      <c r="I25" s="244"/>
      <c r="J25" s="244"/>
      <c r="K25" s="242"/>
    </row>
    <row r="26" ht="15" customHeight="1">
      <c r="B26" s="245"/>
      <c r="C26" s="244" t="s">
        <v>705</v>
      </c>
      <c r="D26" s="244"/>
      <c r="E26" s="244"/>
      <c r="F26" s="244"/>
      <c r="G26" s="244"/>
      <c r="H26" s="244"/>
      <c r="I26" s="244"/>
      <c r="J26" s="244"/>
      <c r="K26" s="242"/>
    </row>
    <row r="27" ht="15" customHeight="1">
      <c r="B27" s="245"/>
      <c r="C27" s="244"/>
      <c r="D27" s="244" t="s">
        <v>706</v>
      </c>
      <c r="E27" s="244"/>
      <c r="F27" s="244"/>
      <c r="G27" s="244"/>
      <c r="H27" s="244"/>
      <c r="I27" s="244"/>
      <c r="J27" s="244"/>
      <c r="K27" s="242"/>
    </row>
    <row r="28" ht="15" customHeight="1">
      <c r="B28" s="245"/>
      <c r="C28" s="246"/>
      <c r="D28" s="244" t="s">
        <v>707</v>
      </c>
      <c r="E28" s="244"/>
      <c r="F28" s="244"/>
      <c r="G28" s="244"/>
      <c r="H28" s="244"/>
      <c r="I28" s="244"/>
      <c r="J28" s="244"/>
      <c r="K28" s="242"/>
    </row>
    <row r="29" ht="12.75" customHeight="1">
      <c r="B29" s="245"/>
      <c r="C29" s="246"/>
      <c r="D29" s="246"/>
      <c r="E29" s="246"/>
      <c r="F29" s="246"/>
      <c r="G29" s="246"/>
      <c r="H29" s="246"/>
      <c r="I29" s="246"/>
      <c r="J29" s="246"/>
      <c r="K29" s="242"/>
    </row>
    <row r="30" ht="15" customHeight="1">
      <c r="B30" s="245"/>
      <c r="C30" s="246"/>
      <c r="D30" s="244" t="s">
        <v>708</v>
      </c>
      <c r="E30" s="244"/>
      <c r="F30" s="244"/>
      <c r="G30" s="244"/>
      <c r="H30" s="244"/>
      <c r="I30" s="244"/>
      <c r="J30" s="244"/>
      <c r="K30" s="242"/>
    </row>
    <row r="31" ht="15" customHeight="1">
      <c r="B31" s="245"/>
      <c r="C31" s="246"/>
      <c r="D31" s="244" t="s">
        <v>709</v>
      </c>
      <c r="E31" s="244"/>
      <c r="F31" s="244"/>
      <c r="G31" s="244"/>
      <c r="H31" s="244"/>
      <c r="I31" s="244"/>
      <c r="J31" s="244"/>
      <c r="K31" s="242"/>
    </row>
    <row r="32" ht="12.75" customHeight="1">
      <c r="B32" s="245"/>
      <c r="C32" s="246"/>
      <c r="D32" s="246"/>
      <c r="E32" s="246"/>
      <c r="F32" s="246"/>
      <c r="G32" s="246"/>
      <c r="H32" s="246"/>
      <c r="I32" s="246"/>
      <c r="J32" s="246"/>
      <c r="K32" s="242"/>
    </row>
    <row r="33" ht="15" customHeight="1">
      <c r="B33" s="245"/>
      <c r="C33" s="246"/>
      <c r="D33" s="244" t="s">
        <v>710</v>
      </c>
      <c r="E33" s="244"/>
      <c r="F33" s="244"/>
      <c r="G33" s="244"/>
      <c r="H33" s="244"/>
      <c r="I33" s="244"/>
      <c r="J33" s="244"/>
      <c r="K33" s="242"/>
    </row>
    <row r="34" ht="15" customHeight="1">
      <c r="B34" s="245"/>
      <c r="C34" s="246"/>
      <c r="D34" s="244" t="s">
        <v>711</v>
      </c>
      <c r="E34" s="244"/>
      <c r="F34" s="244"/>
      <c r="G34" s="244"/>
      <c r="H34" s="244"/>
      <c r="I34" s="244"/>
      <c r="J34" s="244"/>
      <c r="K34" s="242"/>
    </row>
    <row r="35" ht="15" customHeight="1">
      <c r="B35" s="245"/>
      <c r="C35" s="246"/>
      <c r="D35" s="244" t="s">
        <v>712</v>
      </c>
      <c r="E35" s="244"/>
      <c r="F35" s="244"/>
      <c r="G35" s="244"/>
      <c r="H35" s="244"/>
      <c r="I35" s="244"/>
      <c r="J35" s="244"/>
      <c r="K35" s="242"/>
    </row>
    <row r="36" ht="15" customHeight="1">
      <c r="B36" s="245"/>
      <c r="C36" s="246"/>
      <c r="D36" s="244"/>
      <c r="E36" s="247" t="s">
        <v>120</v>
      </c>
      <c r="F36" s="244"/>
      <c r="G36" s="244" t="s">
        <v>713</v>
      </c>
      <c r="H36" s="244"/>
      <c r="I36" s="244"/>
      <c r="J36" s="244"/>
      <c r="K36" s="242"/>
    </row>
    <row r="37" ht="30.75" customHeight="1">
      <c r="B37" s="245"/>
      <c r="C37" s="246"/>
      <c r="D37" s="244"/>
      <c r="E37" s="247" t="s">
        <v>714</v>
      </c>
      <c r="F37" s="244"/>
      <c r="G37" s="244" t="s">
        <v>715</v>
      </c>
      <c r="H37" s="244"/>
      <c r="I37" s="244"/>
      <c r="J37" s="244"/>
      <c r="K37" s="242"/>
    </row>
    <row r="38" ht="15" customHeight="1">
      <c r="B38" s="245"/>
      <c r="C38" s="246"/>
      <c r="D38" s="244"/>
      <c r="E38" s="247" t="s">
        <v>53</v>
      </c>
      <c r="F38" s="244"/>
      <c r="G38" s="244" t="s">
        <v>716</v>
      </c>
      <c r="H38" s="244"/>
      <c r="I38" s="244"/>
      <c r="J38" s="244"/>
      <c r="K38" s="242"/>
    </row>
    <row r="39" ht="15" customHeight="1">
      <c r="B39" s="245"/>
      <c r="C39" s="246"/>
      <c r="D39" s="244"/>
      <c r="E39" s="247" t="s">
        <v>54</v>
      </c>
      <c r="F39" s="244"/>
      <c r="G39" s="244" t="s">
        <v>717</v>
      </c>
      <c r="H39" s="244"/>
      <c r="I39" s="244"/>
      <c r="J39" s="244"/>
      <c r="K39" s="242"/>
    </row>
    <row r="40" ht="15" customHeight="1">
      <c r="B40" s="245"/>
      <c r="C40" s="246"/>
      <c r="D40" s="244"/>
      <c r="E40" s="247" t="s">
        <v>121</v>
      </c>
      <c r="F40" s="244"/>
      <c r="G40" s="244" t="s">
        <v>718</v>
      </c>
      <c r="H40" s="244"/>
      <c r="I40" s="244"/>
      <c r="J40" s="244"/>
      <c r="K40" s="242"/>
    </row>
    <row r="41" ht="15" customHeight="1">
      <c r="B41" s="245"/>
      <c r="C41" s="246"/>
      <c r="D41" s="244"/>
      <c r="E41" s="247" t="s">
        <v>122</v>
      </c>
      <c r="F41" s="244"/>
      <c r="G41" s="244" t="s">
        <v>719</v>
      </c>
      <c r="H41" s="244"/>
      <c r="I41" s="244"/>
      <c r="J41" s="244"/>
      <c r="K41" s="242"/>
    </row>
    <row r="42" ht="15" customHeight="1">
      <c r="B42" s="245"/>
      <c r="C42" s="246"/>
      <c r="D42" s="244"/>
      <c r="E42" s="247" t="s">
        <v>720</v>
      </c>
      <c r="F42" s="244"/>
      <c r="G42" s="244" t="s">
        <v>721</v>
      </c>
      <c r="H42" s="244"/>
      <c r="I42" s="244"/>
      <c r="J42" s="244"/>
      <c r="K42" s="242"/>
    </row>
    <row r="43" ht="15" customHeight="1">
      <c r="B43" s="245"/>
      <c r="C43" s="246"/>
      <c r="D43" s="244"/>
      <c r="E43" s="247"/>
      <c r="F43" s="244"/>
      <c r="G43" s="244" t="s">
        <v>722</v>
      </c>
      <c r="H43" s="244"/>
      <c r="I43" s="244"/>
      <c r="J43" s="244"/>
      <c r="K43" s="242"/>
    </row>
    <row r="44" ht="15" customHeight="1">
      <c r="B44" s="245"/>
      <c r="C44" s="246"/>
      <c r="D44" s="244"/>
      <c r="E44" s="247" t="s">
        <v>723</v>
      </c>
      <c r="F44" s="244"/>
      <c r="G44" s="244" t="s">
        <v>724</v>
      </c>
      <c r="H44" s="244"/>
      <c r="I44" s="244"/>
      <c r="J44" s="244"/>
      <c r="K44" s="242"/>
    </row>
    <row r="45" ht="15" customHeight="1">
      <c r="B45" s="245"/>
      <c r="C45" s="246"/>
      <c r="D45" s="244"/>
      <c r="E45" s="247" t="s">
        <v>124</v>
      </c>
      <c r="F45" s="244"/>
      <c r="G45" s="244" t="s">
        <v>725</v>
      </c>
      <c r="H45" s="244"/>
      <c r="I45" s="244"/>
      <c r="J45" s="244"/>
      <c r="K45" s="242"/>
    </row>
    <row r="46" ht="12.75" customHeight="1">
      <c r="B46" s="245"/>
      <c r="C46" s="246"/>
      <c r="D46" s="244"/>
      <c r="E46" s="244"/>
      <c r="F46" s="244"/>
      <c r="G46" s="244"/>
      <c r="H46" s="244"/>
      <c r="I46" s="244"/>
      <c r="J46" s="244"/>
      <c r="K46" s="242"/>
    </row>
    <row r="47" ht="15" customHeight="1">
      <c r="B47" s="245"/>
      <c r="C47" s="246"/>
      <c r="D47" s="244" t="s">
        <v>726</v>
      </c>
      <c r="E47" s="244"/>
      <c r="F47" s="244"/>
      <c r="G47" s="244"/>
      <c r="H47" s="244"/>
      <c r="I47" s="244"/>
      <c r="J47" s="244"/>
      <c r="K47" s="242"/>
    </row>
    <row r="48" ht="15" customHeight="1">
      <c r="B48" s="245"/>
      <c r="C48" s="246"/>
      <c r="D48" s="246"/>
      <c r="E48" s="244" t="s">
        <v>727</v>
      </c>
      <c r="F48" s="244"/>
      <c r="G48" s="244"/>
      <c r="H48" s="244"/>
      <c r="I48" s="244"/>
      <c r="J48" s="244"/>
      <c r="K48" s="242"/>
    </row>
    <row r="49" ht="15" customHeight="1">
      <c r="B49" s="245"/>
      <c r="C49" s="246"/>
      <c r="D49" s="246"/>
      <c r="E49" s="244" t="s">
        <v>728</v>
      </c>
      <c r="F49" s="244"/>
      <c r="G49" s="244"/>
      <c r="H49" s="244"/>
      <c r="I49" s="244"/>
      <c r="J49" s="244"/>
      <c r="K49" s="242"/>
    </row>
    <row r="50" ht="15" customHeight="1">
      <c r="B50" s="245"/>
      <c r="C50" s="246"/>
      <c r="D50" s="246"/>
      <c r="E50" s="244" t="s">
        <v>729</v>
      </c>
      <c r="F50" s="244"/>
      <c r="G50" s="244"/>
      <c r="H50" s="244"/>
      <c r="I50" s="244"/>
      <c r="J50" s="244"/>
      <c r="K50" s="242"/>
    </row>
    <row r="51" ht="15" customHeight="1">
      <c r="B51" s="245"/>
      <c r="C51" s="246"/>
      <c r="D51" s="244" t="s">
        <v>730</v>
      </c>
      <c r="E51" s="244"/>
      <c r="F51" s="244"/>
      <c r="G51" s="244"/>
      <c r="H51" s="244"/>
      <c r="I51" s="244"/>
      <c r="J51" s="244"/>
      <c r="K51" s="242"/>
    </row>
    <row r="52" ht="25.5" customHeight="1">
      <c r="B52" s="240"/>
      <c r="C52" s="241" t="s">
        <v>731</v>
      </c>
      <c r="D52" s="241"/>
      <c r="E52" s="241"/>
      <c r="F52" s="241"/>
      <c r="G52" s="241"/>
      <c r="H52" s="241"/>
      <c r="I52" s="241"/>
      <c r="J52" s="241"/>
      <c r="K52" s="242"/>
    </row>
    <row r="53" ht="5.25" customHeight="1">
      <c r="B53" s="240"/>
      <c r="C53" s="243"/>
      <c r="D53" s="243"/>
      <c r="E53" s="243"/>
      <c r="F53" s="243"/>
      <c r="G53" s="243"/>
      <c r="H53" s="243"/>
      <c r="I53" s="243"/>
      <c r="J53" s="243"/>
      <c r="K53" s="242"/>
    </row>
    <row r="54" ht="15" customHeight="1">
      <c r="B54" s="240"/>
      <c r="C54" s="244" t="s">
        <v>732</v>
      </c>
      <c r="D54" s="244"/>
      <c r="E54" s="244"/>
      <c r="F54" s="244"/>
      <c r="G54" s="244"/>
      <c r="H54" s="244"/>
      <c r="I54" s="244"/>
      <c r="J54" s="244"/>
      <c r="K54" s="242"/>
    </row>
    <row r="55" ht="15" customHeight="1">
      <c r="B55" s="240"/>
      <c r="C55" s="244" t="s">
        <v>733</v>
      </c>
      <c r="D55" s="244"/>
      <c r="E55" s="244"/>
      <c r="F55" s="244"/>
      <c r="G55" s="244"/>
      <c r="H55" s="244"/>
      <c r="I55" s="244"/>
      <c r="J55" s="244"/>
      <c r="K55" s="242"/>
    </row>
    <row r="56" ht="12.75" customHeight="1">
      <c r="B56" s="240"/>
      <c r="C56" s="244"/>
      <c r="D56" s="244"/>
      <c r="E56" s="244"/>
      <c r="F56" s="244"/>
      <c r="G56" s="244"/>
      <c r="H56" s="244"/>
      <c r="I56" s="244"/>
      <c r="J56" s="244"/>
      <c r="K56" s="242"/>
    </row>
    <row r="57" ht="15" customHeight="1">
      <c r="B57" s="240"/>
      <c r="C57" s="244" t="s">
        <v>734</v>
      </c>
      <c r="D57" s="244"/>
      <c r="E57" s="244"/>
      <c r="F57" s="244"/>
      <c r="G57" s="244"/>
      <c r="H57" s="244"/>
      <c r="I57" s="244"/>
      <c r="J57" s="244"/>
      <c r="K57" s="242"/>
    </row>
    <row r="58" ht="15" customHeight="1">
      <c r="B58" s="240"/>
      <c r="C58" s="246"/>
      <c r="D58" s="244" t="s">
        <v>735</v>
      </c>
      <c r="E58" s="244"/>
      <c r="F58" s="244"/>
      <c r="G58" s="244"/>
      <c r="H58" s="244"/>
      <c r="I58" s="244"/>
      <c r="J58" s="244"/>
      <c r="K58" s="242"/>
    </row>
    <row r="59" ht="15" customHeight="1">
      <c r="B59" s="240"/>
      <c r="C59" s="246"/>
      <c r="D59" s="244" t="s">
        <v>736</v>
      </c>
      <c r="E59" s="244"/>
      <c r="F59" s="244"/>
      <c r="G59" s="244"/>
      <c r="H59" s="244"/>
      <c r="I59" s="244"/>
      <c r="J59" s="244"/>
      <c r="K59" s="242"/>
    </row>
    <row r="60" ht="15" customHeight="1">
      <c r="B60" s="240"/>
      <c r="C60" s="246"/>
      <c r="D60" s="244" t="s">
        <v>737</v>
      </c>
      <c r="E60" s="244"/>
      <c r="F60" s="244"/>
      <c r="G60" s="244"/>
      <c r="H60" s="244"/>
      <c r="I60" s="244"/>
      <c r="J60" s="244"/>
      <c r="K60" s="242"/>
    </row>
    <row r="61" ht="15" customHeight="1">
      <c r="B61" s="240"/>
      <c r="C61" s="246"/>
      <c r="D61" s="244" t="s">
        <v>738</v>
      </c>
      <c r="E61" s="244"/>
      <c r="F61" s="244"/>
      <c r="G61" s="244"/>
      <c r="H61" s="244"/>
      <c r="I61" s="244"/>
      <c r="J61" s="244"/>
      <c r="K61" s="242"/>
    </row>
    <row r="62" ht="15" customHeight="1">
      <c r="B62" s="240"/>
      <c r="C62" s="246"/>
      <c r="D62" s="249" t="s">
        <v>739</v>
      </c>
      <c r="E62" s="249"/>
      <c r="F62" s="249"/>
      <c r="G62" s="249"/>
      <c r="H62" s="249"/>
      <c r="I62" s="249"/>
      <c r="J62" s="249"/>
      <c r="K62" s="242"/>
    </row>
    <row r="63" ht="15" customHeight="1">
      <c r="B63" s="240"/>
      <c r="C63" s="246"/>
      <c r="D63" s="244" t="s">
        <v>740</v>
      </c>
      <c r="E63" s="244"/>
      <c r="F63" s="244"/>
      <c r="G63" s="244"/>
      <c r="H63" s="244"/>
      <c r="I63" s="244"/>
      <c r="J63" s="244"/>
      <c r="K63" s="242"/>
    </row>
    <row r="64" ht="12.75" customHeight="1">
      <c r="B64" s="240"/>
      <c r="C64" s="246"/>
      <c r="D64" s="246"/>
      <c r="E64" s="250"/>
      <c r="F64" s="246"/>
      <c r="G64" s="246"/>
      <c r="H64" s="246"/>
      <c r="I64" s="246"/>
      <c r="J64" s="246"/>
      <c r="K64" s="242"/>
    </row>
    <row r="65" ht="15" customHeight="1">
      <c r="B65" s="240"/>
      <c r="C65" s="246"/>
      <c r="D65" s="244" t="s">
        <v>741</v>
      </c>
      <c r="E65" s="244"/>
      <c r="F65" s="244"/>
      <c r="G65" s="244"/>
      <c r="H65" s="244"/>
      <c r="I65" s="244"/>
      <c r="J65" s="244"/>
      <c r="K65" s="242"/>
    </row>
    <row r="66" ht="15" customHeight="1">
      <c r="B66" s="240"/>
      <c r="C66" s="246"/>
      <c r="D66" s="249" t="s">
        <v>742</v>
      </c>
      <c r="E66" s="249"/>
      <c r="F66" s="249"/>
      <c r="G66" s="249"/>
      <c r="H66" s="249"/>
      <c r="I66" s="249"/>
      <c r="J66" s="249"/>
      <c r="K66" s="242"/>
    </row>
    <row r="67" ht="15" customHeight="1">
      <c r="B67" s="240"/>
      <c r="C67" s="246"/>
      <c r="D67" s="244" t="s">
        <v>743</v>
      </c>
      <c r="E67" s="244"/>
      <c r="F67" s="244"/>
      <c r="G67" s="244"/>
      <c r="H67" s="244"/>
      <c r="I67" s="244"/>
      <c r="J67" s="244"/>
      <c r="K67" s="242"/>
    </row>
    <row r="68" ht="15" customHeight="1">
      <c r="B68" s="240"/>
      <c r="C68" s="246"/>
      <c r="D68" s="244" t="s">
        <v>744</v>
      </c>
      <c r="E68" s="244"/>
      <c r="F68" s="244"/>
      <c r="G68" s="244"/>
      <c r="H68" s="244"/>
      <c r="I68" s="244"/>
      <c r="J68" s="244"/>
      <c r="K68" s="242"/>
    </row>
    <row r="69" ht="15" customHeight="1">
      <c r="B69" s="240"/>
      <c r="C69" s="246"/>
      <c r="D69" s="244" t="s">
        <v>745</v>
      </c>
      <c r="E69" s="244"/>
      <c r="F69" s="244"/>
      <c r="G69" s="244"/>
      <c r="H69" s="244"/>
      <c r="I69" s="244"/>
      <c r="J69" s="244"/>
      <c r="K69" s="242"/>
    </row>
    <row r="70" ht="15" customHeight="1">
      <c r="B70" s="240"/>
      <c r="C70" s="246"/>
      <c r="D70" s="244" t="s">
        <v>746</v>
      </c>
      <c r="E70" s="244"/>
      <c r="F70" s="244"/>
      <c r="G70" s="244"/>
      <c r="H70" s="244"/>
      <c r="I70" s="244"/>
      <c r="J70" s="244"/>
      <c r="K70" s="242"/>
    </row>
    <row r="71" ht="12.75" customHeight="1">
      <c r="B71" s="251"/>
      <c r="C71" s="252"/>
      <c r="D71" s="252"/>
      <c r="E71" s="252"/>
      <c r="F71" s="252"/>
      <c r="G71" s="252"/>
      <c r="H71" s="252"/>
      <c r="I71" s="252"/>
      <c r="J71" s="252"/>
      <c r="K71" s="253"/>
    </row>
    <row r="72" ht="18.75" customHeight="1">
      <c r="B72" s="254"/>
      <c r="C72" s="254"/>
      <c r="D72" s="254"/>
      <c r="E72" s="254"/>
      <c r="F72" s="254"/>
      <c r="G72" s="254"/>
      <c r="H72" s="254"/>
      <c r="I72" s="254"/>
      <c r="J72" s="254"/>
      <c r="K72" s="255"/>
    </row>
    <row r="73" ht="18.75" customHeight="1">
      <c r="B73" s="255"/>
      <c r="C73" s="255"/>
      <c r="D73" s="255"/>
      <c r="E73" s="255"/>
      <c r="F73" s="255"/>
      <c r="G73" s="255"/>
      <c r="H73" s="255"/>
      <c r="I73" s="255"/>
      <c r="J73" s="255"/>
      <c r="K73" s="255"/>
    </row>
    <row r="74" ht="7.5" customHeight="1">
      <c r="B74" s="256"/>
      <c r="C74" s="257"/>
      <c r="D74" s="257"/>
      <c r="E74" s="257"/>
      <c r="F74" s="257"/>
      <c r="G74" s="257"/>
      <c r="H74" s="257"/>
      <c r="I74" s="257"/>
      <c r="J74" s="257"/>
      <c r="K74" s="258"/>
    </row>
    <row r="75" ht="45" customHeight="1">
      <c r="B75" s="259"/>
      <c r="C75" s="260" t="s">
        <v>747</v>
      </c>
      <c r="D75" s="260"/>
      <c r="E75" s="260"/>
      <c r="F75" s="260"/>
      <c r="G75" s="260"/>
      <c r="H75" s="260"/>
      <c r="I75" s="260"/>
      <c r="J75" s="260"/>
      <c r="K75" s="261"/>
    </row>
    <row r="76" ht="17.25" customHeight="1">
      <c r="B76" s="259"/>
      <c r="C76" s="262" t="s">
        <v>748</v>
      </c>
      <c r="D76" s="262"/>
      <c r="E76" s="262"/>
      <c r="F76" s="262" t="s">
        <v>749</v>
      </c>
      <c r="G76" s="263"/>
      <c r="H76" s="262" t="s">
        <v>54</v>
      </c>
      <c r="I76" s="262" t="s">
        <v>57</v>
      </c>
      <c r="J76" s="262" t="s">
        <v>750</v>
      </c>
      <c r="K76" s="261"/>
    </row>
    <row r="77" ht="17.25" customHeight="1">
      <c r="B77" s="259"/>
      <c r="C77" s="264" t="s">
        <v>751</v>
      </c>
      <c r="D77" s="264"/>
      <c r="E77" s="264"/>
      <c r="F77" s="265" t="s">
        <v>752</v>
      </c>
      <c r="G77" s="266"/>
      <c r="H77" s="264"/>
      <c r="I77" s="264"/>
      <c r="J77" s="264" t="s">
        <v>753</v>
      </c>
      <c r="K77" s="261"/>
    </row>
    <row r="78" ht="5.25" customHeight="1">
      <c r="B78" s="259"/>
      <c r="C78" s="267"/>
      <c r="D78" s="267"/>
      <c r="E78" s="267"/>
      <c r="F78" s="267"/>
      <c r="G78" s="268"/>
      <c r="H78" s="267"/>
      <c r="I78" s="267"/>
      <c r="J78" s="267"/>
      <c r="K78" s="261"/>
    </row>
    <row r="79" ht="15" customHeight="1">
      <c r="B79" s="259"/>
      <c r="C79" s="247" t="s">
        <v>53</v>
      </c>
      <c r="D79" s="267"/>
      <c r="E79" s="267"/>
      <c r="F79" s="269" t="s">
        <v>754</v>
      </c>
      <c r="G79" s="268"/>
      <c r="H79" s="247" t="s">
        <v>755</v>
      </c>
      <c r="I79" s="247" t="s">
        <v>756</v>
      </c>
      <c r="J79" s="247">
        <v>20</v>
      </c>
      <c r="K79" s="261"/>
    </row>
    <row r="80" ht="15" customHeight="1">
      <c r="B80" s="259"/>
      <c r="C80" s="247" t="s">
        <v>757</v>
      </c>
      <c r="D80" s="247"/>
      <c r="E80" s="247"/>
      <c r="F80" s="269" t="s">
        <v>754</v>
      </c>
      <c r="G80" s="268"/>
      <c r="H80" s="247" t="s">
        <v>758</v>
      </c>
      <c r="I80" s="247" t="s">
        <v>756</v>
      </c>
      <c r="J80" s="247">
        <v>120</v>
      </c>
      <c r="K80" s="261"/>
    </row>
    <row r="81" ht="15" customHeight="1">
      <c r="B81" s="270"/>
      <c r="C81" s="247" t="s">
        <v>759</v>
      </c>
      <c r="D81" s="247"/>
      <c r="E81" s="247"/>
      <c r="F81" s="269" t="s">
        <v>760</v>
      </c>
      <c r="G81" s="268"/>
      <c r="H81" s="247" t="s">
        <v>761</v>
      </c>
      <c r="I81" s="247" t="s">
        <v>756</v>
      </c>
      <c r="J81" s="247">
        <v>50</v>
      </c>
      <c r="K81" s="261"/>
    </row>
    <row r="82" ht="15" customHeight="1">
      <c r="B82" s="270"/>
      <c r="C82" s="247" t="s">
        <v>762</v>
      </c>
      <c r="D82" s="247"/>
      <c r="E82" s="247"/>
      <c r="F82" s="269" t="s">
        <v>754</v>
      </c>
      <c r="G82" s="268"/>
      <c r="H82" s="247" t="s">
        <v>763</v>
      </c>
      <c r="I82" s="247" t="s">
        <v>764</v>
      </c>
      <c r="J82" s="247"/>
      <c r="K82" s="261"/>
    </row>
    <row r="83" ht="15" customHeight="1">
      <c r="B83" s="270"/>
      <c r="C83" s="271" t="s">
        <v>765</v>
      </c>
      <c r="D83" s="271"/>
      <c r="E83" s="271"/>
      <c r="F83" s="272" t="s">
        <v>760</v>
      </c>
      <c r="G83" s="271"/>
      <c r="H83" s="271" t="s">
        <v>766</v>
      </c>
      <c r="I83" s="271" t="s">
        <v>756</v>
      </c>
      <c r="J83" s="271">
        <v>15</v>
      </c>
      <c r="K83" s="261"/>
    </row>
    <row r="84" ht="15" customHeight="1">
      <c r="B84" s="270"/>
      <c r="C84" s="271" t="s">
        <v>767</v>
      </c>
      <c r="D84" s="271"/>
      <c r="E84" s="271"/>
      <c r="F84" s="272" t="s">
        <v>760</v>
      </c>
      <c r="G84" s="271"/>
      <c r="H84" s="271" t="s">
        <v>768</v>
      </c>
      <c r="I84" s="271" t="s">
        <v>756</v>
      </c>
      <c r="J84" s="271">
        <v>15</v>
      </c>
      <c r="K84" s="261"/>
    </row>
    <row r="85" ht="15" customHeight="1">
      <c r="B85" s="270"/>
      <c r="C85" s="271" t="s">
        <v>769</v>
      </c>
      <c r="D85" s="271"/>
      <c r="E85" s="271"/>
      <c r="F85" s="272" t="s">
        <v>760</v>
      </c>
      <c r="G85" s="271"/>
      <c r="H85" s="271" t="s">
        <v>770</v>
      </c>
      <c r="I85" s="271" t="s">
        <v>756</v>
      </c>
      <c r="J85" s="271">
        <v>20</v>
      </c>
      <c r="K85" s="261"/>
    </row>
    <row r="86" ht="15" customHeight="1">
      <c r="B86" s="270"/>
      <c r="C86" s="271" t="s">
        <v>771</v>
      </c>
      <c r="D86" s="271"/>
      <c r="E86" s="271"/>
      <c r="F86" s="272" t="s">
        <v>760</v>
      </c>
      <c r="G86" s="271"/>
      <c r="H86" s="271" t="s">
        <v>772</v>
      </c>
      <c r="I86" s="271" t="s">
        <v>756</v>
      </c>
      <c r="J86" s="271">
        <v>20</v>
      </c>
      <c r="K86" s="261"/>
    </row>
    <row r="87" ht="15" customHeight="1">
      <c r="B87" s="270"/>
      <c r="C87" s="247" t="s">
        <v>773</v>
      </c>
      <c r="D87" s="247"/>
      <c r="E87" s="247"/>
      <c r="F87" s="269" t="s">
        <v>760</v>
      </c>
      <c r="G87" s="268"/>
      <c r="H87" s="247" t="s">
        <v>774</v>
      </c>
      <c r="I87" s="247" t="s">
        <v>756</v>
      </c>
      <c r="J87" s="247">
        <v>50</v>
      </c>
      <c r="K87" s="261"/>
    </row>
    <row r="88" ht="15" customHeight="1">
      <c r="B88" s="270"/>
      <c r="C88" s="247" t="s">
        <v>775</v>
      </c>
      <c r="D88" s="247"/>
      <c r="E88" s="247"/>
      <c r="F88" s="269" t="s">
        <v>760</v>
      </c>
      <c r="G88" s="268"/>
      <c r="H88" s="247" t="s">
        <v>776</v>
      </c>
      <c r="I88" s="247" t="s">
        <v>756</v>
      </c>
      <c r="J88" s="247">
        <v>20</v>
      </c>
      <c r="K88" s="261"/>
    </row>
    <row r="89" ht="15" customHeight="1">
      <c r="B89" s="270"/>
      <c r="C89" s="247" t="s">
        <v>777</v>
      </c>
      <c r="D89" s="247"/>
      <c r="E89" s="247"/>
      <c r="F89" s="269" t="s">
        <v>760</v>
      </c>
      <c r="G89" s="268"/>
      <c r="H89" s="247" t="s">
        <v>778</v>
      </c>
      <c r="I89" s="247" t="s">
        <v>756</v>
      </c>
      <c r="J89" s="247">
        <v>20</v>
      </c>
      <c r="K89" s="261"/>
    </row>
    <row r="90" ht="15" customHeight="1">
      <c r="B90" s="270"/>
      <c r="C90" s="247" t="s">
        <v>779</v>
      </c>
      <c r="D90" s="247"/>
      <c r="E90" s="247"/>
      <c r="F90" s="269" t="s">
        <v>760</v>
      </c>
      <c r="G90" s="268"/>
      <c r="H90" s="247" t="s">
        <v>780</v>
      </c>
      <c r="I90" s="247" t="s">
        <v>756</v>
      </c>
      <c r="J90" s="247">
        <v>50</v>
      </c>
      <c r="K90" s="261"/>
    </row>
    <row r="91" ht="15" customHeight="1">
      <c r="B91" s="270"/>
      <c r="C91" s="247" t="s">
        <v>781</v>
      </c>
      <c r="D91" s="247"/>
      <c r="E91" s="247"/>
      <c r="F91" s="269" t="s">
        <v>760</v>
      </c>
      <c r="G91" s="268"/>
      <c r="H91" s="247" t="s">
        <v>781</v>
      </c>
      <c r="I91" s="247" t="s">
        <v>756</v>
      </c>
      <c r="J91" s="247">
        <v>50</v>
      </c>
      <c r="K91" s="261"/>
    </row>
    <row r="92" ht="15" customHeight="1">
      <c r="B92" s="270"/>
      <c r="C92" s="247" t="s">
        <v>782</v>
      </c>
      <c r="D92" s="247"/>
      <c r="E92" s="247"/>
      <c r="F92" s="269" t="s">
        <v>760</v>
      </c>
      <c r="G92" s="268"/>
      <c r="H92" s="247" t="s">
        <v>783</v>
      </c>
      <c r="I92" s="247" t="s">
        <v>756</v>
      </c>
      <c r="J92" s="247">
        <v>255</v>
      </c>
      <c r="K92" s="261"/>
    </row>
    <row r="93" ht="15" customHeight="1">
      <c r="B93" s="270"/>
      <c r="C93" s="247" t="s">
        <v>784</v>
      </c>
      <c r="D93" s="247"/>
      <c r="E93" s="247"/>
      <c r="F93" s="269" t="s">
        <v>754</v>
      </c>
      <c r="G93" s="268"/>
      <c r="H93" s="247" t="s">
        <v>785</v>
      </c>
      <c r="I93" s="247" t="s">
        <v>786</v>
      </c>
      <c r="J93" s="247"/>
      <c r="K93" s="261"/>
    </row>
    <row r="94" ht="15" customHeight="1">
      <c r="B94" s="270"/>
      <c r="C94" s="247" t="s">
        <v>787</v>
      </c>
      <c r="D94" s="247"/>
      <c r="E94" s="247"/>
      <c r="F94" s="269" t="s">
        <v>754</v>
      </c>
      <c r="G94" s="268"/>
      <c r="H94" s="247" t="s">
        <v>788</v>
      </c>
      <c r="I94" s="247" t="s">
        <v>789</v>
      </c>
      <c r="J94" s="247"/>
      <c r="K94" s="261"/>
    </row>
    <row r="95" ht="15" customHeight="1">
      <c r="B95" s="270"/>
      <c r="C95" s="247" t="s">
        <v>790</v>
      </c>
      <c r="D95" s="247"/>
      <c r="E95" s="247"/>
      <c r="F95" s="269" t="s">
        <v>754</v>
      </c>
      <c r="G95" s="268"/>
      <c r="H95" s="247" t="s">
        <v>790</v>
      </c>
      <c r="I95" s="247" t="s">
        <v>789</v>
      </c>
      <c r="J95" s="247"/>
      <c r="K95" s="261"/>
    </row>
    <row r="96" ht="15" customHeight="1">
      <c r="B96" s="270"/>
      <c r="C96" s="247" t="s">
        <v>38</v>
      </c>
      <c r="D96" s="247"/>
      <c r="E96" s="247"/>
      <c r="F96" s="269" t="s">
        <v>754</v>
      </c>
      <c r="G96" s="268"/>
      <c r="H96" s="247" t="s">
        <v>791</v>
      </c>
      <c r="I96" s="247" t="s">
        <v>789</v>
      </c>
      <c r="J96" s="247"/>
      <c r="K96" s="261"/>
    </row>
    <row r="97" ht="15" customHeight="1">
      <c r="B97" s="270"/>
      <c r="C97" s="247" t="s">
        <v>48</v>
      </c>
      <c r="D97" s="247"/>
      <c r="E97" s="247"/>
      <c r="F97" s="269" t="s">
        <v>754</v>
      </c>
      <c r="G97" s="268"/>
      <c r="H97" s="247" t="s">
        <v>792</v>
      </c>
      <c r="I97" s="247" t="s">
        <v>789</v>
      </c>
      <c r="J97" s="247"/>
      <c r="K97" s="261"/>
    </row>
    <row r="98" ht="15" customHeight="1">
      <c r="B98" s="273"/>
      <c r="C98" s="274"/>
      <c r="D98" s="274"/>
      <c r="E98" s="274"/>
      <c r="F98" s="274"/>
      <c r="G98" s="274"/>
      <c r="H98" s="274"/>
      <c r="I98" s="274"/>
      <c r="J98" s="274"/>
      <c r="K98" s="275"/>
    </row>
    <row r="99" ht="18.75" customHeight="1">
      <c r="B99" s="276"/>
      <c r="C99" s="277"/>
      <c r="D99" s="277"/>
      <c r="E99" s="277"/>
      <c r="F99" s="277"/>
      <c r="G99" s="277"/>
      <c r="H99" s="277"/>
      <c r="I99" s="277"/>
      <c r="J99" s="277"/>
      <c r="K99" s="276"/>
    </row>
    <row r="100" ht="18.75" customHeight="1">
      <c r="B100" s="255"/>
      <c r="C100" s="255"/>
      <c r="D100" s="255"/>
      <c r="E100" s="255"/>
      <c r="F100" s="255"/>
      <c r="G100" s="255"/>
      <c r="H100" s="255"/>
      <c r="I100" s="255"/>
      <c r="J100" s="255"/>
      <c r="K100" s="255"/>
    </row>
    <row r="101" ht="7.5" customHeight="1">
      <c r="B101" s="256"/>
      <c r="C101" s="257"/>
      <c r="D101" s="257"/>
      <c r="E101" s="257"/>
      <c r="F101" s="257"/>
      <c r="G101" s="257"/>
      <c r="H101" s="257"/>
      <c r="I101" s="257"/>
      <c r="J101" s="257"/>
      <c r="K101" s="258"/>
    </row>
    <row r="102" ht="45" customHeight="1">
      <c r="B102" s="259"/>
      <c r="C102" s="260" t="s">
        <v>793</v>
      </c>
      <c r="D102" s="260"/>
      <c r="E102" s="260"/>
      <c r="F102" s="260"/>
      <c r="G102" s="260"/>
      <c r="H102" s="260"/>
      <c r="I102" s="260"/>
      <c r="J102" s="260"/>
      <c r="K102" s="261"/>
    </row>
    <row r="103" ht="17.25" customHeight="1">
      <c r="B103" s="259"/>
      <c r="C103" s="262" t="s">
        <v>748</v>
      </c>
      <c r="D103" s="262"/>
      <c r="E103" s="262"/>
      <c r="F103" s="262" t="s">
        <v>749</v>
      </c>
      <c r="G103" s="263"/>
      <c r="H103" s="262" t="s">
        <v>54</v>
      </c>
      <c r="I103" s="262" t="s">
        <v>57</v>
      </c>
      <c r="J103" s="262" t="s">
        <v>750</v>
      </c>
      <c r="K103" s="261"/>
    </row>
    <row r="104" ht="17.25" customHeight="1">
      <c r="B104" s="259"/>
      <c r="C104" s="264" t="s">
        <v>751</v>
      </c>
      <c r="D104" s="264"/>
      <c r="E104" s="264"/>
      <c r="F104" s="265" t="s">
        <v>752</v>
      </c>
      <c r="G104" s="266"/>
      <c r="H104" s="264"/>
      <c r="I104" s="264"/>
      <c r="J104" s="264" t="s">
        <v>753</v>
      </c>
      <c r="K104" s="261"/>
    </row>
    <row r="105" ht="5.25" customHeight="1">
      <c r="B105" s="259"/>
      <c r="C105" s="262"/>
      <c r="D105" s="262"/>
      <c r="E105" s="262"/>
      <c r="F105" s="262"/>
      <c r="G105" s="278"/>
      <c r="H105" s="262"/>
      <c r="I105" s="262"/>
      <c r="J105" s="262"/>
      <c r="K105" s="261"/>
    </row>
    <row r="106" ht="15" customHeight="1">
      <c r="B106" s="259"/>
      <c r="C106" s="247" t="s">
        <v>53</v>
      </c>
      <c r="D106" s="267"/>
      <c r="E106" s="267"/>
      <c r="F106" s="269" t="s">
        <v>754</v>
      </c>
      <c r="G106" s="278"/>
      <c r="H106" s="247" t="s">
        <v>794</v>
      </c>
      <c r="I106" s="247" t="s">
        <v>756</v>
      </c>
      <c r="J106" s="247">
        <v>20</v>
      </c>
      <c r="K106" s="261"/>
    </row>
    <row r="107" ht="15" customHeight="1">
      <c r="B107" s="259"/>
      <c r="C107" s="247" t="s">
        <v>757</v>
      </c>
      <c r="D107" s="247"/>
      <c r="E107" s="247"/>
      <c r="F107" s="269" t="s">
        <v>754</v>
      </c>
      <c r="G107" s="247"/>
      <c r="H107" s="247" t="s">
        <v>794</v>
      </c>
      <c r="I107" s="247" t="s">
        <v>756</v>
      </c>
      <c r="J107" s="247">
        <v>120</v>
      </c>
      <c r="K107" s="261"/>
    </row>
    <row r="108" ht="15" customHeight="1">
      <c r="B108" s="270"/>
      <c r="C108" s="247" t="s">
        <v>759</v>
      </c>
      <c r="D108" s="247"/>
      <c r="E108" s="247"/>
      <c r="F108" s="269" t="s">
        <v>760</v>
      </c>
      <c r="G108" s="247"/>
      <c r="H108" s="247" t="s">
        <v>794</v>
      </c>
      <c r="I108" s="247" t="s">
        <v>756</v>
      </c>
      <c r="J108" s="247">
        <v>50</v>
      </c>
      <c r="K108" s="261"/>
    </row>
    <row r="109" ht="15" customHeight="1">
      <c r="B109" s="270"/>
      <c r="C109" s="247" t="s">
        <v>762</v>
      </c>
      <c r="D109" s="247"/>
      <c r="E109" s="247"/>
      <c r="F109" s="269" t="s">
        <v>754</v>
      </c>
      <c r="G109" s="247"/>
      <c r="H109" s="247" t="s">
        <v>794</v>
      </c>
      <c r="I109" s="247" t="s">
        <v>764</v>
      </c>
      <c r="J109" s="247"/>
      <c r="K109" s="261"/>
    </row>
    <row r="110" ht="15" customHeight="1">
      <c r="B110" s="270"/>
      <c r="C110" s="247" t="s">
        <v>773</v>
      </c>
      <c r="D110" s="247"/>
      <c r="E110" s="247"/>
      <c r="F110" s="269" t="s">
        <v>760</v>
      </c>
      <c r="G110" s="247"/>
      <c r="H110" s="247" t="s">
        <v>794</v>
      </c>
      <c r="I110" s="247" t="s">
        <v>756</v>
      </c>
      <c r="J110" s="247">
        <v>50</v>
      </c>
      <c r="K110" s="261"/>
    </row>
    <row r="111" ht="15" customHeight="1">
      <c r="B111" s="270"/>
      <c r="C111" s="247" t="s">
        <v>781</v>
      </c>
      <c r="D111" s="247"/>
      <c r="E111" s="247"/>
      <c r="F111" s="269" t="s">
        <v>760</v>
      </c>
      <c r="G111" s="247"/>
      <c r="H111" s="247" t="s">
        <v>794</v>
      </c>
      <c r="I111" s="247" t="s">
        <v>756</v>
      </c>
      <c r="J111" s="247">
        <v>50</v>
      </c>
      <c r="K111" s="261"/>
    </row>
    <row r="112" ht="15" customHeight="1">
      <c r="B112" s="270"/>
      <c r="C112" s="247" t="s">
        <v>779</v>
      </c>
      <c r="D112" s="247"/>
      <c r="E112" s="247"/>
      <c r="F112" s="269" t="s">
        <v>760</v>
      </c>
      <c r="G112" s="247"/>
      <c r="H112" s="247" t="s">
        <v>794</v>
      </c>
      <c r="I112" s="247" t="s">
        <v>756</v>
      </c>
      <c r="J112" s="247">
        <v>50</v>
      </c>
      <c r="K112" s="261"/>
    </row>
    <row r="113" ht="15" customHeight="1">
      <c r="B113" s="270"/>
      <c r="C113" s="247" t="s">
        <v>53</v>
      </c>
      <c r="D113" s="247"/>
      <c r="E113" s="247"/>
      <c r="F113" s="269" t="s">
        <v>754</v>
      </c>
      <c r="G113" s="247"/>
      <c r="H113" s="247" t="s">
        <v>795</v>
      </c>
      <c r="I113" s="247" t="s">
        <v>756</v>
      </c>
      <c r="J113" s="247">
        <v>20</v>
      </c>
      <c r="K113" s="261"/>
    </row>
    <row r="114" ht="15" customHeight="1">
      <c r="B114" s="270"/>
      <c r="C114" s="247" t="s">
        <v>796</v>
      </c>
      <c r="D114" s="247"/>
      <c r="E114" s="247"/>
      <c r="F114" s="269" t="s">
        <v>754</v>
      </c>
      <c r="G114" s="247"/>
      <c r="H114" s="247" t="s">
        <v>797</v>
      </c>
      <c r="I114" s="247" t="s">
        <v>756</v>
      </c>
      <c r="J114" s="247">
        <v>120</v>
      </c>
      <c r="K114" s="261"/>
    </row>
    <row r="115" ht="15" customHeight="1">
      <c r="B115" s="270"/>
      <c r="C115" s="247" t="s">
        <v>38</v>
      </c>
      <c r="D115" s="247"/>
      <c r="E115" s="247"/>
      <c r="F115" s="269" t="s">
        <v>754</v>
      </c>
      <c r="G115" s="247"/>
      <c r="H115" s="247" t="s">
        <v>798</v>
      </c>
      <c r="I115" s="247" t="s">
        <v>789</v>
      </c>
      <c r="J115" s="247"/>
      <c r="K115" s="261"/>
    </row>
    <row r="116" ht="15" customHeight="1">
      <c r="B116" s="270"/>
      <c r="C116" s="247" t="s">
        <v>48</v>
      </c>
      <c r="D116" s="247"/>
      <c r="E116" s="247"/>
      <c r="F116" s="269" t="s">
        <v>754</v>
      </c>
      <c r="G116" s="247"/>
      <c r="H116" s="247" t="s">
        <v>799</v>
      </c>
      <c r="I116" s="247" t="s">
        <v>789</v>
      </c>
      <c r="J116" s="247"/>
      <c r="K116" s="261"/>
    </row>
    <row r="117" ht="15" customHeight="1">
      <c r="B117" s="270"/>
      <c r="C117" s="247" t="s">
        <v>57</v>
      </c>
      <c r="D117" s="247"/>
      <c r="E117" s="247"/>
      <c r="F117" s="269" t="s">
        <v>754</v>
      </c>
      <c r="G117" s="247"/>
      <c r="H117" s="247" t="s">
        <v>800</v>
      </c>
      <c r="I117" s="247" t="s">
        <v>801</v>
      </c>
      <c r="J117" s="247"/>
      <c r="K117" s="261"/>
    </row>
    <row r="118" ht="15" customHeight="1">
      <c r="B118" s="273"/>
      <c r="C118" s="279"/>
      <c r="D118" s="279"/>
      <c r="E118" s="279"/>
      <c r="F118" s="279"/>
      <c r="G118" s="279"/>
      <c r="H118" s="279"/>
      <c r="I118" s="279"/>
      <c r="J118" s="279"/>
      <c r="K118" s="275"/>
    </row>
    <row r="119" ht="18.75" customHeight="1">
      <c r="B119" s="280"/>
      <c r="C119" s="244"/>
      <c r="D119" s="244"/>
      <c r="E119" s="244"/>
      <c r="F119" s="281"/>
      <c r="G119" s="244"/>
      <c r="H119" s="244"/>
      <c r="I119" s="244"/>
      <c r="J119" s="244"/>
      <c r="K119" s="280"/>
    </row>
    <row r="120" ht="18.75" customHeight="1">
      <c r="B120" s="255"/>
      <c r="C120" s="255"/>
      <c r="D120" s="255"/>
      <c r="E120" s="255"/>
      <c r="F120" s="255"/>
      <c r="G120" s="255"/>
      <c r="H120" s="255"/>
      <c r="I120" s="255"/>
      <c r="J120" s="255"/>
      <c r="K120" s="255"/>
    </row>
    <row r="121" ht="7.5" customHeight="1">
      <c r="B121" s="282"/>
      <c r="C121" s="283"/>
      <c r="D121" s="283"/>
      <c r="E121" s="283"/>
      <c r="F121" s="283"/>
      <c r="G121" s="283"/>
      <c r="H121" s="283"/>
      <c r="I121" s="283"/>
      <c r="J121" s="283"/>
      <c r="K121" s="284"/>
    </row>
    <row r="122" ht="45" customHeight="1">
      <c r="B122" s="285"/>
      <c r="C122" s="238" t="s">
        <v>802</v>
      </c>
      <c r="D122" s="238"/>
      <c r="E122" s="238"/>
      <c r="F122" s="238"/>
      <c r="G122" s="238"/>
      <c r="H122" s="238"/>
      <c r="I122" s="238"/>
      <c r="J122" s="238"/>
      <c r="K122" s="286"/>
    </row>
    <row r="123" ht="17.25" customHeight="1">
      <c r="B123" s="287"/>
      <c r="C123" s="262" t="s">
        <v>748</v>
      </c>
      <c r="D123" s="262"/>
      <c r="E123" s="262"/>
      <c r="F123" s="262" t="s">
        <v>749</v>
      </c>
      <c r="G123" s="263"/>
      <c r="H123" s="262" t="s">
        <v>54</v>
      </c>
      <c r="I123" s="262" t="s">
        <v>57</v>
      </c>
      <c r="J123" s="262" t="s">
        <v>750</v>
      </c>
      <c r="K123" s="288"/>
    </row>
    <row r="124" ht="17.25" customHeight="1">
      <c r="B124" s="287"/>
      <c r="C124" s="264" t="s">
        <v>751</v>
      </c>
      <c r="D124" s="264"/>
      <c r="E124" s="264"/>
      <c r="F124" s="265" t="s">
        <v>752</v>
      </c>
      <c r="G124" s="266"/>
      <c r="H124" s="264"/>
      <c r="I124" s="264"/>
      <c r="J124" s="264" t="s">
        <v>753</v>
      </c>
      <c r="K124" s="288"/>
    </row>
    <row r="125" ht="5.25" customHeight="1">
      <c r="B125" s="289"/>
      <c r="C125" s="267"/>
      <c r="D125" s="267"/>
      <c r="E125" s="267"/>
      <c r="F125" s="267"/>
      <c r="G125" s="247"/>
      <c r="H125" s="267"/>
      <c r="I125" s="267"/>
      <c r="J125" s="267"/>
      <c r="K125" s="290"/>
    </row>
    <row r="126" ht="15" customHeight="1">
      <c r="B126" s="289"/>
      <c r="C126" s="247" t="s">
        <v>757</v>
      </c>
      <c r="D126" s="267"/>
      <c r="E126" s="267"/>
      <c r="F126" s="269" t="s">
        <v>754</v>
      </c>
      <c r="G126" s="247"/>
      <c r="H126" s="247" t="s">
        <v>794</v>
      </c>
      <c r="I126" s="247" t="s">
        <v>756</v>
      </c>
      <c r="J126" s="247">
        <v>120</v>
      </c>
      <c r="K126" s="291"/>
    </row>
    <row r="127" ht="15" customHeight="1">
      <c r="B127" s="289"/>
      <c r="C127" s="247" t="s">
        <v>803</v>
      </c>
      <c r="D127" s="247"/>
      <c r="E127" s="247"/>
      <c r="F127" s="269" t="s">
        <v>754</v>
      </c>
      <c r="G127" s="247"/>
      <c r="H127" s="247" t="s">
        <v>804</v>
      </c>
      <c r="I127" s="247" t="s">
        <v>756</v>
      </c>
      <c r="J127" s="247" t="s">
        <v>805</v>
      </c>
      <c r="K127" s="291"/>
    </row>
    <row r="128" ht="15" customHeight="1">
      <c r="B128" s="289"/>
      <c r="C128" s="247" t="s">
        <v>702</v>
      </c>
      <c r="D128" s="247"/>
      <c r="E128" s="247"/>
      <c r="F128" s="269" t="s">
        <v>754</v>
      </c>
      <c r="G128" s="247"/>
      <c r="H128" s="247" t="s">
        <v>806</v>
      </c>
      <c r="I128" s="247" t="s">
        <v>756</v>
      </c>
      <c r="J128" s="247" t="s">
        <v>805</v>
      </c>
      <c r="K128" s="291"/>
    </row>
    <row r="129" ht="15" customHeight="1">
      <c r="B129" s="289"/>
      <c r="C129" s="247" t="s">
        <v>765</v>
      </c>
      <c r="D129" s="247"/>
      <c r="E129" s="247"/>
      <c r="F129" s="269" t="s">
        <v>760</v>
      </c>
      <c r="G129" s="247"/>
      <c r="H129" s="247" t="s">
        <v>766</v>
      </c>
      <c r="I129" s="247" t="s">
        <v>756</v>
      </c>
      <c r="J129" s="247">
        <v>15</v>
      </c>
      <c r="K129" s="291"/>
    </row>
    <row r="130" ht="15" customHeight="1">
      <c r="B130" s="289"/>
      <c r="C130" s="271" t="s">
        <v>767</v>
      </c>
      <c r="D130" s="271"/>
      <c r="E130" s="271"/>
      <c r="F130" s="272" t="s">
        <v>760</v>
      </c>
      <c r="G130" s="271"/>
      <c r="H130" s="271" t="s">
        <v>768</v>
      </c>
      <c r="I130" s="271" t="s">
        <v>756</v>
      </c>
      <c r="J130" s="271">
        <v>15</v>
      </c>
      <c r="K130" s="291"/>
    </row>
    <row r="131" ht="15" customHeight="1">
      <c r="B131" s="289"/>
      <c r="C131" s="271" t="s">
        <v>769</v>
      </c>
      <c r="D131" s="271"/>
      <c r="E131" s="271"/>
      <c r="F131" s="272" t="s">
        <v>760</v>
      </c>
      <c r="G131" s="271"/>
      <c r="H131" s="271" t="s">
        <v>770</v>
      </c>
      <c r="I131" s="271" t="s">
        <v>756</v>
      </c>
      <c r="J131" s="271">
        <v>20</v>
      </c>
      <c r="K131" s="291"/>
    </row>
    <row r="132" ht="15" customHeight="1">
      <c r="B132" s="289"/>
      <c r="C132" s="271" t="s">
        <v>771</v>
      </c>
      <c r="D132" s="271"/>
      <c r="E132" s="271"/>
      <c r="F132" s="272" t="s">
        <v>760</v>
      </c>
      <c r="G132" s="271"/>
      <c r="H132" s="271" t="s">
        <v>772</v>
      </c>
      <c r="I132" s="271" t="s">
        <v>756</v>
      </c>
      <c r="J132" s="271">
        <v>20</v>
      </c>
      <c r="K132" s="291"/>
    </row>
    <row r="133" ht="15" customHeight="1">
      <c r="B133" s="289"/>
      <c r="C133" s="247" t="s">
        <v>759</v>
      </c>
      <c r="D133" s="247"/>
      <c r="E133" s="247"/>
      <c r="F133" s="269" t="s">
        <v>760</v>
      </c>
      <c r="G133" s="247"/>
      <c r="H133" s="247" t="s">
        <v>794</v>
      </c>
      <c r="I133" s="247" t="s">
        <v>756</v>
      </c>
      <c r="J133" s="247">
        <v>50</v>
      </c>
      <c r="K133" s="291"/>
    </row>
    <row r="134" ht="15" customHeight="1">
      <c r="B134" s="289"/>
      <c r="C134" s="247" t="s">
        <v>773</v>
      </c>
      <c r="D134" s="247"/>
      <c r="E134" s="247"/>
      <c r="F134" s="269" t="s">
        <v>760</v>
      </c>
      <c r="G134" s="247"/>
      <c r="H134" s="247" t="s">
        <v>794</v>
      </c>
      <c r="I134" s="247" t="s">
        <v>756</v>
      </c>
      <c r="J134" s="247">
        <v>50</v>
      </c>
      <c r="K134" s="291"/>
    </row>
    <row r="135" ht="15" customHeight="1">
      <c r="B135" s="289"/>
      <c r="C135" s="247" t="s">
        <v>779</v>
      </c>
      <c r="D135" s="247"/>
      <c r="E135" s="247"/>
      <c r="F135" s="269" t="s">
        <v>760</v>
      </c>
      <c r="G135" s="247"/>
      <c r="H135" s="247" t="s">
        <v>794</v>
      </c>
      <c r="I135" s="247" t="s">
        <v>756</v>
      </c>
      <c r="J135" s="247">
        <v>50</v>
      </c>
      <c r="K135" s="291"/>
    </row>
    <row r="136" ht="15" customHeight="1">
      <c r="B136" s="289"/>
      <c r="C136" s="247" t="s">
        <v>781</v>
      </c>
      <c r="D136" s="247"/>
      <c r="E136" s="247"/>
      <c r="F136" s="269" t="s">
        <v>760</v>
      </c>
      <c r="G136" s="247"/>
      <c r="H136" s="247" t="s">
        <v>794</v>
      </c>
      <c r="I136" s="247" t="s">
        <v>756</v>
      </c>
      <c r="J136" s="247">
        <v>50</v>
      </c>
      <c r="K136" s="291"/>
    </row>
    <row r="137" ht="15" customHeight="1">
      <c r="B137" s="289"/>
      <c r="C137" s="247" t="s">
        <v>782</v>
      </c>
      <c r="D137" s="247"/>
      <c r="E137" s="247"/>
      <c r="F137" s="269" t="s">
        <v>760</v>
      </c>
      <c r="G137" s="247"/>
      <c r="H137" s="247" t="s">
        <v>807</v>
      </c>
      <c r="I137" s="247" t="s">
        <v>756</v>
      </c>
      <c r="J137" s="247">
        <v>255</v>
      </c>
      <c r="K137" s="291"/>
    </row>
    <row r="138" ht="15" customHeight="1">
      <c r="B138" s="289"/>
      <c r="C138" s="247" t="s">
        <v>784</v>
      </c>
      <c r="D138" s="247"/>
      <c r="E138" s="247"/>
      <c r="F138" s="269" t="s">
        <v>754</v>
      </c>
      <c r="G138" s="247"/>
      <c r="H138" s="247" t="s">
        <v>808</v>
      </c>
      <c r="I138" s="247" t="s">
        <v>786</v>
      </c>
      <c r="J138" s="247"/>
      <c r="K138" s="291"/>
    </row>
    <row r="139" ht="15" customHeight="1">
      <c r="B139" s="289"/>
      <c r="C139" s="247" t="s">
        <v>787</v>
      </c>
      <c r="D139" s="247"/>
      <c r="E139" s="247"/>
      <c r="F139" s="269" t="s">
        <v>754</v>
      </c>
      <c r="G139" s="247"/>
      <c r="H139" s="247" t="s">
        <v>809</v>
      </c>
      <c r="I139" s="247" t="s">
        <v>789</v>
      </c>
      <c r="J139" s="247"/>
      <c r="K139" s="291"/>
    </row>
    <row r="140" ht="15" customHeight="1">
      <c r="B140" s="289"/>
      <c r="C140" s="247" t="s">
        <v>790</v>
      </c>
      <c r="D140" s="247"/>
      <c r="E140" s="247"/>
      <c r="F140" s="269" t="s">
        <v>754</v>
      </c>
      <c r="G140" s="247"/>
      <c r="H140" s="247" t="s">
        <v>790</v>
      </c>
      <c r="I140" s="247" t="s">
        <v>789</v>
      </c>
      <c r="J140" s="247"/>
      <c r="K140" s="291"/>
    </row>
    <row r="141" ht="15" customHeight="1">
      <c r="B141" s="289"/>
      <c r="C141" s="247" t="s">
        <v>38</v>
      </c>
      <c r="D141" s="247"/>
      <c r="E141" s="247"/>
      <c r="F141" s="269" t="s">
        <v>754</v>
      </c>
      <c r="G141" s="247"/>
      <c r="H141" s="247" t="s">
        <v>810</v>
      </c>
      <c r="I141" s="247" t="s">
        <v>789</v>
      </c>
      <c r="J141" s="247"/>
      <c r="K141" s="291"/>
    </row>
    <row r="142" ht="15" customHeight="1">
      <c r="B142" s="289"/>
      <c r="C142" s="247" t="s">
        <v>811</v>
      </c>
      <c r="D142" s="247"/>
      <c r="E142" s="247"/>
      <c r="F142" s="269" t="s">
        <v>754</v>
      </c>
      <c r="G142" s="247"/>
      <c r="H142" s="247" t="s">
        <v>812</v>
      </c>
      <c r="I142" s="247" t="s">
        <v>789</v>
      </c>
      <c r="J142" s="247"/>
      <c r="K142" s="291"/>
    </row>
    <row r="143" ht="15" customHeight="1">
      <c r="B143" s="292"/>
      <c r="C143" s="293"/>
      <c r="D143" s="293"/>
      <c r="E143" s="293"/>
      <c r="F143" s="293"/>
      <c r="G143" s="293"/>
      <c r="H143" s="293"/>
      <c r="I143" s="293"/>
      <c r="J143" s="293"/>
      <c r="K143" s="294"/>
    </row>
    <row r="144" ht="18.75" customHeight="1">
      <c r="B144" s="244"/>
      <c r="C144" s="244"/>
      <c r="D144" s="244"/>
      <c r="E144" s="244"/>
      <c r="F144" s="281"/>
      <c r="G144" s="244"/>
      <c r="H144" s="244"/>
      <c r="I144" s="244"/>
      <c r="J144" s="244"/>
      <c r="K144" s="244"/>
    </row>
    <row r="145" ht="18.75" customHeight="1">
      <c r="B145" s="255"/>
      <c r="C145" s="255"/>
      <c r="D145" s="255"/>
      <c r="E145" s="255"/>
      <c r="F145" s="255"/>
      <c r="G145" s="255"/>
      <c r="H145" s="255"/>
      <c r="I145" s="255"/>
      <c r="J145" s="255"/>
      <c r="K145" s="255"/>
    </row>
    <row r="146" ht="7.5" customHeight="1">
      <c r="B146" s="256"/>
      <c r="C146" s="257"/>
      <c r="D146" s="257"/>
      <c r="E146" s="257"/>
      <c r="F146" s="257"/>
      <c r="G146" s="257"/>
      <c r="H146" s="257"/>
      <c r="I146" s="257"/>
      <c r="J146" s="257"/>
      <c r="K146" s="258"/>
    </row>
    <row r="147" ht="45" customHeight="1">
      <c r="B147" s="259"/>
      <c r="C147" s="260" t="s">
        <v>813</v>
      </c>
      <c r="D147" s="260"/>
      <c r="E147" s="260"/>
      <c r="F147" s="260"/>
      <c r="G147" s="260"/>
      <c r="H147" s="260"/>
      <c r="I147" s="260"/>
      <c r="J147" s="260"/>
      <c r="K147" s="261"/>
    </row>
    <row r="148" ht="17.25" customHeight="1">
      <c r="B148" s="259"/>
      <c r="C148" s="262" t="s">
        <v>748</v>
      </c>
      <c r="D148" s="262"/>
      <c r="E148" s="262"/>
      <c r="F148" s="262" t="s">
        <v>749</v>
      </c>
      <c r="G148" s="263"/>
      <c r="H148" s="262" t="s">
        <v>54</v>
      </c>
      <c r="I148" s="262" t="s">
        <v>57</v>
      </c>
      <c r="J148" s="262" t="s">
        <v>750</v>
      </c>
      <c r="K148" s="261"/>
    </row>
    <row r="149" ht="17.25" customHeight="1">
      <c r="B149" s="259"/>
      <c r="C149" s="264" t="s">
        <v>751</v>
      </c>
      <c r="D149" s="264"/>
      <c r="E149" s="264"/>
      <c r="F149" s="265" t="s">
        <v>752</v>
      </c>
      <c r="G149" s="266"/>
      <c r="H149" s="264"/>
      <c r="I149" s="264"/>
      <c r="J149" s="264" t="s">
        <v>753</v>
      </c>
      <c r="K149" s="261"/>
    </row>
    <row r="150" ht="5.25" customHeight="1">
      <c r="B150" s="270"/>
      <c r="C150" s="267"/>
      <c r="D150" s="267"/>
      <c r="E150" s="267"/>
      <c r="F150" s="267"/>
      <c r="G150" s="268"/>
      <c r="H150" s="267"/>
      <c r="I150" s="267"/>
      <c r="J150" s="267"/>
      <c r="K150" s="291"/>
    </row>
    <row r="151" ht="15" customHeight="1">
      <c r="B151" s="270"/>
      <c r="C151" s="295" t="s">
        <v>757</v>
      </c>
      <c r="D151" s="247"/>
      <c r="E151" s="247"/>
      <c r="F151" s="296" t="s">
        <v>754</v>
      </c>
      <c r="G151" s="247"/>
      <c r="H151" s="295" t="s">
        <v>794</v>
      </c>
      <c r="I151" s="295" t="s">
        <v>756</v>
      </c>
      <c r="J151" s="295">
        <v>120</v>
      </c>
      <c r="K151" s="291"/>
    </row>
    <row r="152" ht="15" customHeight="1">
      <c r="B152" s="270"/>
      <c r="C152" s="295" t="s">
        <v>803</v>
      </c>
      <c r="D152" s="247"/>
      <c r="E152" s="247"/>
      <c r="F152" s="296" t="s">
        <v>754</v>
      </c>
      <c r="G152" s="247"/>
      <c r="H152" s="295" t="s">
        <v>814</v>
      </c>
      <c r="I152" s="295" t="s">
        <v>756</v>
      </c>
      <c r="J152" s="295" t="s">
        <v>805</v>
      </c>
      <c r="K152" s="291"/>
    </row>
    <row r="153" ht="15" customHeight="1">
      <c r="B153" s="270"/>
      <c r="C153" s="295" t="s">
        <v>702</v>
      </c>
      <c r="D153" s="247"/>
      <c r="E153" s="247"/>
      <c r="F153" s="296" t="s">
        <v>754</v>
      </c>
      <c r="G153" s="247"/>
      <c r="H153" s="295" t="s">
        <v>815</v>
      </c>
      <c r="I153" s="295" t="s">
        <v>756</v>
      </c>
      <c r="J153" s="295" t="s">
        <v>805</v>
      </c>
      <c r="K153" s="291"/>
    </row>
    <row r="154" ht="15" customHeight="1">
      <c r="B154" s="270"/>
      <c r="C154" s="295" t="s">
        <v>759</v>
      </c>
      <c r="D154" s="247"/>
      <c r="E154" s="247"/>
      <c r="F154" s="296" t="s">
        <v>760</v>
      </c>
      <c r="G154" s="247"/>
      <c r="H154" s="295" t="s">
        <v>794</v>
      </c>
      <c r="I154" s="295" t="s">
        <v>756</v>
      </c>
      <c r="J154" s="295">
        <v>50</v>
      </c>
      <c r="K154" s="291"/>
    </row>
    <row r="155" ht="15" customHeight="1">
      <c r="B155" s="270"/>
      <c r="C155" s="295" t="s">
        <v>762</v>
      </c>
      <c r="D155" s="247"/>
      <c r="E155" s="247"/>
      <c r="F155" s="296" t="s">
        <v>754</v>
      </c>
      <c r="G155" s="247"/>
      <c r="H155" s="295" t="s">
        <v>794</v>
      </c>
      <c r="I155" s="295" t="s">
        <v>764</v>
      </c>
      <c r="J155" s="295"/>
      <c r="K155" s="291"/>
    </row>
    <row r="156" ht="15" customHeight="1">
      <c r="B156" s="270"/>
      <c r="C156" s="295" t="s">
        <v>773</v>
      </c>
      <c r="D156" s="247"/>
      <c r="E156" s="247"/>
      <c r="F156" s="296" t="s">
        <v>760</v>
      </c>
      <c r="G156" s="247"/>
      <c r="H156" s="295" t="s">
        <v>794</v>
      </c>
      <c r="I156" s="295" t="s">
        <v>756</v>
      </c>
      <c r="J156" s="295">
        <v>50</v>
      </c>
      <c r="K156" s="291"/>
    </row>
    <row r="157" ht="15" customHeight="1">
      <c r="B157" s="270"/>
      <c r="C157" s="295" t="s">
        <v>781</v>
      </c>
      <c r="D157" s="247"/>
      <c r="E157" s="247"/>
      <c r="F157" s="296" t="s">
        <v>760</v>
      </c>
      <c r="G157" s="247"/>
      <c r="H157" s="295" t="s">
        <v>794</v>
      </c>
      <c r="I157" s="295" t="s">
        <v>756</v>
      </c>
      <c r="J157" s="295">
        <v>50</v>
      </c>
      <c r="K157" s="291"/>
    </row>
    <row r="158" ht="15" customHeight="1">
      <c r="B158" s="270"/>
      <c r="C158" s="295" t="s">
        <v>779</v>
      </c>
      <c r="D158" s="247"/>
      <c r="E158" s="247"/>
      <c r="F158" s="296" t="s">
        <v>760</v>
      </c>
      <c r="G158" s="247"/>
      <c r="H158" s="295" t="s">
        <v>794</v>
      </c>
      <c r="I158" s="295" t="s">
        <v>756</v>
      </c>
      <c r="J158" s="295">
        <v>50</v>
      </c>
      <c r="K158" s="291"/>
    </row>
    <row r="159" ht="15" customHeight="1">
      <c r="B159" s="270"/>
      <c r="C159" s="295" t="s">
        <v>110</v>
      </c>
      <c r="D159" s="247"/>
      <c r="E159" s="247"/>
      <c r="F159" s="296" t="s">
        <v>754</v>
      </c>
      <c r="G159" s="247"/>
      <c r="H159" s="295" t="s">
        <v>816</v>
      </c>
      <c r="I159" s="295" t="s">
        <v>756</v>
      </c>
      <c r="J159" s="295" t="s">
        <v>817</v>
      </c>
      <c r="K159" s="291"/>
    </row>
    <row r="160" ht="15" customHeight="1">
      <c r="B160" s="270"/>
      <c r="C160" s="295" t="s">
        <v>818</v>
      </c>
      <c r="D160" s="247"/>
      <c r="E160" s="247"/>
      <c r="F160" s="296" t="s">
        <v>754</v>
      </c>
      <c r="G160" s="247"/>
      <c r="H160" s="295" t="s">
        <v>819</v>
      </c>
      <c r="I160" s="295" t="s">
        <v>789</v>
      </c>
      <c r="J160" s="295"/>
      <c r="K160" s="291"/>
    </row>
    <row r="161" ht="15" customHeight="1">
      <c r="B161" s="297"/>
      <c r="C161" s="279"/>
      <c r="D161" s="279"/>
      <c r="E161" s="279"/>
      <c r="F161" s="279"/>
      <c r="G161" s="279"/>
      <c r="H161" s="279"/>
      <c r="I161" s="279"/>
      <c r="J161" s="279"/>
      <c r="K161" s="298"/>
    </row>
    <row r="162" ht="18.75" customHeight="1">
      <c r="B162" s="244"/>
      <c r="C162" s="247"/>
      <c r="D162" s="247"/>
      <c r="E162" s="247"/>
      <c r="F162" s="269"/>
      <c r="G162" s="247"/>
      <c r="H162" s="247"/>
      <c r="I162" s="247"/>
      <c r="J162" s="247"/>
      <c r="K162" s="244"/>
    </row>
    <row r="163" ht="18.75" customHeight="1">
      <c r="B163" s="255"/>
      <c r="C163" s="255"/>
      <c r="D163" s="255"/>
      <c r="E163" s="255"/>
      <c r="F163" s="255"/>
      <c r="G163" s="255"/>
      <c r="H163" s="255"/>
      <c r="I163" s="255"/>
      <c r="J163" s="255"/>
      <c r="K163" s="255"/>
    </row>
    <row r="164" ht="7.5" customHeight="1">
      <c r="B164" s="234"/>
      <c r="C164" s="235"/>
      <c r="D164" s="235"/>
      <c r="E164" s="235"/>
      <c r="F164" s="235"/>
      <c r="G164" s="235"/>
      <c r="H164" s="235"/>
      <c r="I164" s="235"/>
      <c r="J164" s="235"/>
      <c r="K164" s="236"/>
    </row>
    <row r="165" ht="45" customHeight="1">
      <c r="B165" s="237"/>
      <c r="C165" s="238" t="s">
        <v>820</v>
      </c>
      <c r="D165" s="238"/>
      <c r="E165" s="238"/>
      <c r="F165" s="238"/>
      <c r="G165" s="238"/>
      <c r="H165" s="238"/>
      <c r="I165" s="238"/>
      <c r="J165" s="238"/>
      <c r="K165" s="239"/>
    </row>
    <row r="166" ht="17.25" customHeight="1">
      <c r="B166" s="237"/>
      <c r="C166" s="262" t="s">
        <v>748</v>
      </c>
      <c r="D166" s="262"/>
      <c r="E166" s="262"/>
      <c r="F166" s="262" t="s">
        <v>749</v>
      </c>
      <c r="G166" s="299"/>
      <c r="H166" s="300" t="s">
        <v>54</v>
      </c>
      <c r="I166" s="300" t="s">
        <v>57</v>
      </c>
      <c r="J166" s="262" t="s">
        <v>750</v>
      </c>
      <c r="K166" s="239"/>
    </row>
    <row r="167" ht="17.25" customHeight="1">
      <c r="B167" s="240"/>
      <c r="C167" s="264" t="s">
        <v>751</v>
      </c>
      <c r="D167" s="264"/>
      <c r="E167" s="264"/>
      <c r="F167" s="265" t="s">
        <v>752</v>
      </c>
      <c r="G167" s="301"/>
      <c r="H167" s="302"/>
      <c r="I167" s="302"/>
      <c r="J167" s="264" t="s">
        <v>753</v>
      </c>
      <c r="K167" s="242"/>
    </row>
    <row r="168" ht="5.25" customHeight="1">
      <c r="B168" s="270"/>
      <c r="C168" s="267"/>
      <c r="D168" s="267"/>
      <c r="E168" s="267"/>
      <c r="F168" s="267"/>
      <c r="G168" s="268"/>
      <c r="H168" s="267"/>
      <c r="I168" s="267"/>
      <c r="J168" s="267"/>
      <c r="K168" s="291"/>
    </row>
    <row r="169" ht="15" customHeight="1">
      <c r="B169" s="270"/>
      <c r="C169" s="247" t="s">
        <v>757</v>
      </c>
      <c r="D169" s="247"/>
      <c r="E169" s="247"/>
      <c r="F169" s="269" t="s">
        <v>754</v>
      </c>
      <c r="G169" s="247"/>
      <c r="H169" s="247" t="s">
        <v>794</v>
      </c>
      <c r="I169" s="247" t="s">
        <v>756</v>
      </c>
      <c r="J169" s="247">
        <v>120</v>
      </c>
      <c r="K169" s="291"/>
    </row>
    <row r="170" ht="15" customHeight="1">
      <c r="B170" s="270"/>
      <c r="C170" s="247" t="s">
        <v>803</v>
      </c>
      <c r="D170" s="247"/>
      <c r="E170" s="247"/>
      <c r="F170" s="269" t="s">
        <v>754</v>
      </c>
      <c r="G170" s="247"/>
      <c r="H170" s="247" t="s">
        <v>804</v>
      </c>
      <c r="I170" s="247" t="s">
        <v>756</v>
      </c>
      <c r="J170" s="247" t="s">
        <v>805</v>
      </c>
      <c r="K170" s="291"/>
    </row>
    <row r="171" ht="15" customHeight="1">
      <c r="B171" s="270"/>
      <c r="C171" s="247" t="s">
        <v>702</v>
      </c>
      <c r="D171" s="247"/>
      <c r="E171" s="247"/>
      <c r="F171" s="269" t="s">
        <v>754</v>
      </c>
      <c r="G171" s="247"/>
      <c r="H171" s="247" t="s">
        <v>821</v>
      </c>
      <c r="I171" s="247" t="s">
        <v>756</v>
      </c>
      <c r="J171" s="247" t="s">
        <v>805</v>
      </c>
      <c r="K171" s="291"/>
    </row>
    <row r="172" ht="15" customHeight="1">
      <c r="B172" s="270"/>
      <c r="C172" s="247" t="s">
        <v>759</v>
      </c>
      <c r="D172" s="247"/>
      <c r="E172" s="247"/>
      <c r="F172" s="269" t="s">
        <v>760</v>
      </c>
      <c r="G172" s="247"/>
      <c r="H172" s="247" t="s">
        <v>821</v>
      </c>
      <c r="I172" s="247" t="s">
        <v>756</v>
      </c>
      <c r="J172" s="247">
        <v>50</v>
      </c>
      <c r="K172" s="291"/>
    </row>
    <row r="173" ht="15" customHeight="1">
      <c r="B173" s="270"/>
      <c r="C173" s="247" t="s">
        <v>762</v>
      </c>
      <c r="D173" s="247"/>
      <c r="E173" s="247"/>
      <c r="F173" s="269" t="s">
        <v>754</v>
      </c>
      <c r="G173" s="247"/>
      <c r="H173" s="247" t="s">
        <v>821</v>
      </c>
      <c r="I173" s="247" t="s">
        <v>764</v>
      </c>
      <c r="J173" s="247"/>
      <c r="K173" s="291"/>
    </row>
    <row r="174" ht="15" customHeight="1">
      <c r="B174" s="270"/>
      <c r="C174" s="247" t="s">
        <v>773</v>
      </c>
      <c r="D174" s="247"/>
      <c r="E174" s="247"/>
      <c r="F174" s="269" t="s">
        <v>760</v>
      </c>
      <c r="G174" s="247"/>
      <c r="H174" s="247" t="s">
        <v>821</v>
      </c>
      <c r="I174" s="247" t="s">
        <v>756</v>
      </c>
      <c r="J174" s="247">
        <v>50</v>
      </c>
      <c r="K174" s="291"/>
    </row>
    <row r="175" ht="15" customHeight="1">
      <c r="B175" s="270"/>
      <c r="C175" s="247" t="s">
        <v>781</v>
      </c>
      <c r="D175" s="247"/>
      <c r="E175" s="247"/>
      <c r="F175" s="269" t="s">
        <v>760</v>
      </c>
      <c r="G175" s="247"/>
      <c r="H175" s="247" t="s">
        <v>821</v>
      </c>
      <c r="I175" s="247" t="s">
        <v>756</v>
      </c>
      <c r="J175" s="247">
        <v>50</v>
      </c>
      <c r="K175" s="291"/>
    </row>
    <row r="176" ht="15" customHeight="1">
      <c r="B176" s="270"/>
      <c r="C176" s="247" t="s">
        <v>779</v>
      </c>
      <c r="D176" s="247"/>
      <c r="E176" s="247"/>
      <c r="F176" s="269" t="s">
        <v>760</v>
      </c>
      <c r="G176" s="247"/>
      <c r="H176" s="247" t="s">
        <v>821</v>
      </c>
      <c r="I176" s="247" t="s">
        <v>756</v>
      </c>
      <c r="J176" s="247">
        <v>50</v>
      </c>
      <c r="K176" s="291"/>
    </row>
    <row r="177" ht="15" customHeight="1">
      <c r="B177" s="270"/>
      <c r="C177" s="247" t="s">
        <v>120</v>
      </c>
      <c r="D177" s="247"/>
      <c r="E177" s="247"/>
      <c r="F177" s="269" t="s">
        <v>754</v>
      </c>
      <c r="G177" s="247"/>
      <c r="H177" s="247" t="s">
        <v>822</v>
      </c>
      <c r="I177" s="247" t="s">
        <v>823</v>
      </c>
      <c r="J177" s="247"/>
      <c r="K177" s="291"/>
    </row>
    <row r="178" ht="15" customHeight="1">
      <c r="B178" s="270"/>
      <c r="C178" s="247" t="s">
        <v>57</v>
      </c>
      <c r="D178" s="247"/>
      <c r="E178" s="247"/>
      <c r="F178" s="269" t="s">
        <v>754</v>
      </c>
      <c r="G178" s="247"/>
      <c r="H178" s="247" t="s">
        <v>824</v>
      </c>
      <c r="I178" s="247" t="s">
        <v>825</v>
      </c>
      <c r="J178" s="247">
        <v>1</v>
      </c>
      <c r="K178" s="291"/>
    </row>
    <row r="179" ht="15" customHeight="1">
      <c r="B179" s="270"/>
      <c r="C179" s="247" t="s">
        <v>53</v>
      </c>
      <c r="D179" s="247"/>
      <c r="E179" s="247"/>
      <c r="F179" s="269" t="s">
        <v>754</v>
      </c>
      <c r="G179" s="247"/>
      <c r="H179" s="247" t="s">
        <v>826</v>
      </c>
      <c r="I179" s="247" t="s">
        <v>756</v>
      </c>
      <c r="J179" s="247">
        <v>20</v>
      </c>
      <c r="K179" s="291"/>
    </row>
    <row r="180" ht="15" customHeight="1">
      <c r="B180" s="270"/>
      <c r="C180" s="247" t="s">
        <v>54</v>
      </c>
      <c r="D180" s="247"/>
      <c r="E180" s="247"/>
      <c r="F180" s="269" t="s">
        <v>754</v>
      </c>
      <c r="G180" s="247"/>
      <c r="H180" s="247" t="s">
        <v>827</v>
      </c>
      <c r="I180" s="247" t="s">
        <v>756</v>
      </c>
      <c r="J180" s="247">
        <v>255</v>
      </c>
      <c r="K180" s="291"/>
    </row>
    <row r="181" ht="15" customHeight="1">
      <c r="B181" s="270"/>
      <c r="C181" s="247" t="s">
        <v>121</v>
      </c>
      <c r="D181" s="247"/>
      <c r="E181" s="247"/>
      <c r="F181" s="269" t="s">
        <v>754</v>
      </c>
      <c r="G181" s="247"/>
      <c r="H181" s="247" t="s">
        <v>718</v>
      </c>
      <c r="I181" s="247" t="s">
        <v>756</v>
      </c>
      <c r="J181" s="247">
        <v>10</v>
      </c>
      <c r="K181" s="291"/>
    </row>
    <row r="182" ht="15" customHeight="1">
      <c r="B182" s="270"/>
      <c r="C182" s="247" t="s">
        <v>122</v>
      </c>
      <c r="D182" s="247"/>
      <c r="E182" s="247"/>
      <c r="F182" s="269" t="s">
        <v>754</v>
      </c>
      <c r="G182" s="247"/>
      <c r="H182" s="247" t="s">
        <v>828</v>
      </c>
      <c r="I182" s="247" t="s">
        <v>789</v>
      </c>
      <c r="J182" s="247"/>
      <c r="K182" s="291"/>
    </row>
    <row r="183" ht="15" customHeight="1">
      <c r="B183" s="270"/>
      <c r="C183" s="247" t="s">
        <v>829</v>
      </c>
      <c r="D183" s="247"/>
      <c r="E183" s="247"/>
      <c r="F183" s="269" t="s">
        <v>754</v>
      </c>
      <c r="G183" s="247"/>
      <c r="H183" s="247" t="s">
        <v>830</v>
      </c>
      <c r="I183" s="247" t="s">
        <v>789</v>
      </c>
      <c r="J183" s="247"/>
      <c r="K183" s="291"/>
    </row>
    <row r="184" ht="15" customHeight="1">
      <c r="B184" s="270"/>
      <c r="C184" s="247" t="s">
        <v>818</v>
      </c>
      <c r="D184" s="247"/>
      <c r="E184" s="247"/>
      <c r="F184" s="269" t="s">
        <v>754</v>
      </c>
      <c r="G184" s="247"/>
      <c r="H184" s="247" t="s">
        <v>831</v>
      </c>
      <c r="I184" s="247" t="s">
        <v>789</v>
      </c>
      <c r="J184" s="247"/>
      <c r="K184" s="291"/>
    </row>
    <row r="185" ht="15" customHeight="1">
      <c r="B185" s="270"/>
      <c r="C185" s="247" t="s">
        <v>124</v>
      </c>
      <c r="D185" s="247"/>
      <c r="E185" s="247"/>
      <c r="F185" s="269" t="s">
        <v>760</v>
      </c>
      <c r="G185" s="247"/>
      <c r="H185" s="247" t="s">
        <v>832</v>
      </c>
      <c r="I185" s="247" t="s">
        <v>756</v>
      </c>
      <c r="J185" s="247">
        <v>50</v>
      </c>
      <c r="K185" s="291"/>
    </row>
    <row r="186" ht="15" customHeight="1">
      <c r="B186" s="270"/>
      <c r="C186" s="247" t="s">
        <v>833</v>
      </c>
      <c r="D186" s="247"/>
      <c r="E186" s="247"/>
      <c r="F186" s="269" t="s">
        <v>760</v>
      </c>
      <c r="G186" s="247"/>
      <c r="H186" s="247" t="s">
        <v>834</v>
      </c>
      <c r="I186" s="247" t="s">
        <v>835</v>
      </c>
      <c r="J186" s="247"/>
      <c r="K186" s="291"/>
    </row>
    <row r="187" ht="15" customHeight="1">
      <c r="B187" s="270"/>
      <c r="C187" s="247" t="s">
        <v>836</v>
      </c>
      <c r="D187" s="247"/>
      <c r="E187" s="247"/>
      <c r="F187" s="269" t="s">
        <v>760</v>
      </c>
      <c r="G187" s="247"/>
      <c r="H187" s="247" t="s">
        <v>837</v>
      </c>
      <c r="I187" s="247" t="s">
        <v>835</v>
      </c>
      <c r="J187" s="247"/>
      <c r="K187" s="291"/>
    </row>
    <row r="188" ht="15" customHeight="1">
      <c r="B188" s="270"/>
      <c r="C188" s="247" t="s">
        <v>838</v>
      </c>
      <c r="D188" s="247"/>
      <c r="E188" s="247"/>
      <c r="F188" s="269" t="s">
        <v>760</v>
      </c>
      <c r="G188" s="247"/>
      <c r="H188" s="247" t="s">
        <v>839</v>
      </c>
      <c r="I188" s="247" t="s">
        <v>835</v>
      </c>
      <c r="J188" s="247"/>
      <c r="K188" s="291"/>
    </row>
    <row r="189" ht="15" customHeight="1">
      <c r="B189" s="270"/>
      <c r="C189" s="303" t="s">
        <v>840</v>
      </c>
      <c r="D189" s="247"/>
      <c r="E189" s="247"/>
      <c r="F189" s="269" t="s">
        <v>760</v>
      </c>
      <c r="G189" s="247"/>
      <c r="H189" s="247" t="s">
        <v>841</v>
      </c>
      <c r="I189" s="247" t="s">
        <v>842</v>
      </c>
      <c r="J189" s="304" t="s">
        <v>843</v>
      </c>
      <c r="K189" s="291"/>
    </row>
    <row r="190" ht="15" customHeight="1">
      <c r="B190" s="270"/>
      <c r="C190" s="254" t="s">
        <v>42</v>
      </c>
      <c r="D190" s="247"/>
      <c r="E190" s="247"/>
      <c r="F190" s="269" t="s">
        <v>754</v>
      </c>
      <c r="G190" s="247"/>
      <c r="H190" s="244" t="s">
        <v>844</v>
      </c>
      <c r="I190" s="247" t="s">
        <v>845</v>
      </c>
      <c r="J190" s="247"/>
      <c r="K190" s="291"/>
    </row>
    <row r="191" ht="15" customHeight="1">
      <c r="B191" s="270"/>
      <c r="C191" s="254" t="s">
        <v>846</v>
      </c>
      <c r="D191" s="247"/>
      <c r="E191" s="247"/>
      <c r="F191" s="269" t="s">
        <v>754</v>
      </c>
      <c r="G191" s="247"/>
      <c r="H191" s="247" t="s">
        <v>847</v>
      </c>
      <c r="I191" s="247" t="s">
        <v>789</v>
      </c>
      <c r="J191" s="247"/>
      <c r="K191" s="291"/>
    </row>
    <row r="192" ht="15" customHeight="1">
      <c r="B192" s="270"/>
      <c r="C192" s="254" t="s">
        <v>848</v>
      </c>
      <c r="D192" s="247"/>
      <c r="E192" s="247"/>
      <c r="F192" s="269" t="s">
        <v>754</v>
      </c>
      <c r="G192" s="247"/>
      <c r="H192" s="247" t="s">
        <v>849</v>
      </c>
      <c r="I192" s="247" t="s">
        <v>789</v>
      </c>
      <c r="J192" s="247"/>
      <c r="K192" s="291"/>
    </row>
    <row r="193" ht="15" customHeight="1">
      <c r="B193" s="270"/>
      <c r="C193" s="254" t="s">
        <v>850</v>
      </c>
      <c r="D193" s="247"/>
      <c r="E193" s="247"/>
      <c r="F193" s="269" t="s">
        <v>760</v>
      </c>
      <c r="G193" s="247"/>
      <c r="H193" s="247" t="s">
        <v>851</v>
      </c>
      <c r="I193" s="247" t="s">
        <v>789</v>
      </c>
      <c r="J193" s="247"/>
      <c r="K193" s="291"/>
    </row>
    <row r="194" ht="15" customHeight="1">
      <c r="B194" s="297"/>
      <c r="C194" s="305"/>
      <c r="D194" s="279"/>
      <c r="E194" s="279"/>
      <c r="F194" s="279"/>
      <c r="G194" s="279"/>
      <c r="H194" s="279"/>
      <c r="I194" s="279"/>
      <c r="J194" s="279"/>
      <c r="K194" s="298"/>
    </row>
    <row r="195" ht="18.75" customHeight="1">
      <c r="B195" s="244"/>
      <c r="C195" s="247"/>
      <c r="D195" s="247"/>
      <c r="E195" s="247"/>
      <c r="F195" s="269"/>
      <c r="G195" s="247"/>
      <c r="H195" s="247"/>
      <c r="I195" s="247"/>
      <c r="J195" s="247"/>
      <c r="K195" s="244"/>
    </row>
    <row r="196" ht="18.75" customHeight="1">
      <c r="B196" s="244"/>
      <c r="C196" s="247"/>
      <c r="D196" s="247"/>
      <c r="E196" s="247"/>
      <c r="F196" s="269"/>
      <c r="G196" s="247"/>
      <c r="H196" s="247"/>
      <c r="I196" s="247"/>
      <c r="J196" s="247"/>
      <c r="K196" s="244"/>
    </row>
    <row r="197" ht="18.75" customHeight="1">
      <c r="B197" s="255"/>
      <c r="C197" s="255"/>
      <c r="D197" s="255"/>
      <c r="E197" s="255"/>
      <c r="F197" s="255"/>
      <c r="G197" s="255"/>
      <c r="H197" s="255"/>
      <c r="I197" s="255"/>
      <c r="J197" s="255"/>
      <c r="K197" s="255"/>
    </row>
    <row r="198" ht="13.5">
      <c r="B198" s="234"/>
      <c r="C198" s="235"/>
      <c r="D198" s="235"/>
      <c r="E198" s="235"/>
      <c r="F198" s="235"/>
      <c r="G198" s="235"/>
      <c r="H198" s="235"/>
      <c r="I198" s="235"/>
      <c r="J198" s="235"/>
      <c r="K198" s="236"/>
    </row>
    <row r="199" ht="21">
      <c r="B199" s="237"/>
      <c r="C199" s="238" t="s">
        <v>852</v>
      </c>
      <c r="D199" s="238"/>
      <c r="E199" s="238"/>
      <c r="F199" s="238"/>
      <c r="G199" s="238"/>
      <c r="H199" s="238"/>
      <c r="I199" s="238"/>
      <c r="J199" s="238"/>
      <c r="K199" s="239"/>
    </row>
    <row r="200" ht="25.5" customHeight="1">
      <c r="B200" s="237"/>
      <c r="C200" s="306" t="s">
        <v>853</v>
      </c>
      <c r="D200" s="306"/>
      <c r="E200" s="306"/>
      <c r="F200" s="306" t="s">
        <v>854</v>
      </c>
      <c r="G200" s="307"/>
      <c r="H200" s="306" t="s">
        <v>855</v>
      </c>
      <c r="I200" s="306"/>
      <c r="J200" s="306"/>
      <c r="K200" s="239"/>
    </row>
    <row r="201" ht="5.25" customHeight="1">
      <c r="B201" s="270"/>
      <c r="C201" s="267"/>
      <c r="D201" s="267"/>
      <c r="E201" s="267"/>
      <c r="F201" s="267"/>
      <c r="G201" s="247"/>
      <c r="H201" s="267"/>
      <c r="I201" s="267"/>
      <c r="J201" s="267"/>
      <c r="K201" s="291"/>
    </row>
    <row r="202" ht="15" customHeight="1">
      <c r="B202" s="270"/>
      <c r="C202" s="247" t="s">
        <v>845</v>
      </c>
      <c r="D202" s="247"/>
      <c r="E202" s="247"/>
      <c r="F202" s="269" t="s">
        <v>43</v>
      </c>
      <c r="G202" s="247"/>
      <c r="H202" s="247" t="s">
        <v>856</v>
      </c>
      <c r="I202" s="247"/>
      <c r="J202" s="247"/>
      <c r="K202" s="291"/>
    </row>
    <row r="203" ht="15" customHeight="1">
      <c r="B203" s="270"/>
      <c r="C203" s="276"/>
      <c r="D203" s="247"/>
      <c r="E203" s="247"/>
      <c r="F203" s="269" t="s">
        <v>44</v>
      </c>
      <c r="G203" s="247"/>
      <c r="H203" s="247" t="s">
        <v>857</v>
      </c>
      <c r="I203" s="247"/>
      <c r="J203" s="247"/>
      <c r="K203" s="291"/>
    </row>
    <row r="204" ht="15" customHeight="1">
      <c r="B204" s="270"/>
      <c r="C204" s="276"/>
      <c r="D204" s="247"/>
      <c r="E204" s="247"/>
      <c r="F204" s="269" t="s">
        <v>47</v>
      </c>
      <c r="G204" s="247"/>
      <c r="H204" s="247" t="s">
        <v>858</v>
      </c>
      <c r="I204" s="247"/>
      <c r="J204" s="247"/>
      <c r="K204" s="291"/>
    </row>
    <row r="205" ht="15" customHeight="1">
      <c r="B205" s="270"/>
      <c r="C205" s="247"/>
      <c r="D205" s="247"/>
      <c r="E205" s="247"/>
      <c r="F205" s="269" t="s">
        <v>45</v>
      </c>
      <c r="G205" s="247"/>
      <c r="H205" s="247" t="s">
        <v>859</v>
      </c>
      <c r="I205" s="247"/>
      <c r="J205" s="247"/>
      <c r="K205" s="291"/>
    </row>
    <row r="206" ht="15" customHeight="1">
      <c r="B206" s="270"/>
      <c r="C206" s="247"/>
      <c r="D206" s="247"/>
      <c r="E206" s="247"/>
      <c r="F206" s="269" t="s">
        <v>46</v>
      </c>
      <c r="G206" s="247"/>
      <c r="H206" s="247" t="s">
        <v>860</v>
      </c>
      <c r="I206" s="247"/>
      <c r="J206" s="247"/>
      <c r="K206" s="291"/>
    </row>
    <row r="207" ht="15" customHeight="1">
      <c r="B207" s="270"/>
      <c r="C207" s="247"/>
      <c r="D207" s="247"/>
      <c r="E207" s="247"/>
      <c r="F207" s="269"/>
      <c r="G207" s="247"/>
      <c r="H207" s="247"/>
      <c r="I207" s="247"/>
      <c r="J207" s="247"/>
      <c r="K207" s="291"/>
    </row>
    <row r="208" ht="15" customHeight="1">
      <c r="B208" s="270"/>
      <c r="C208" s="247" t="s">
        <v>801</v>
      </c>
      <c r="D208" s="247"/>
      <c r="E208" s="247"/>
      <c r="F208" s="269" t="s">
        <v>695</v>
      </c>
      <c r="G208" s="247"/>
      <c r="H208" s="247" t="s">
        <v>861</v>
      </c>
      <c r="I208" s="247"/>
      <c r="J208" s="247"/>
      <c r="K208" s="291"/>
    </row>
    <row r="209" ht="15" customHeight="1">
      <c r="B209" s="270"/>
      <c r="C209" s="276"/>
      <c r="D209" s="247"/>
      <c r="E209" s="247"/>
      <c r="F209" s="269" t="s">
        <v>79</v>
      </c>
      <c r="G209" s="247"/>
      <c r="H209" s="247" t="s">
        <v>699</v>
      </c>
      <c r="I209" s="247"/>
      <c r="J209" s="247"/>
      <c r="K209" s="291"/>
    </row>
    <row r="210" ht="15" customHeight="1">
      <c r="B210" s="270"/>
      <c r="C210" s="247"/>
      <c r="D210" s="247"/>
      <c r="E210" s="247"/>
      <c r="F210" s="269" t="s">
        <v>697</v>
      </c>
      <c r="G210" s="247"/>
      <c r="H210" s="247" t="s">
        <v>862</v>
      </c>
      <c r="I210" s="247"/>
      <c r="J210" s="247"/>
      <c r="K210" s="291"/>
    </row>
    <row r="211" ht="15" customHeight="1">
      <c r="B211" s="308"/>
      <c r="C211" s="276"/>
      <c r="D211" s="276"/>
      <c r="E211" s="276"/>
      <c r="F211" s="269" t="s">
        <v>700</v>
      </c>
      <c r="G211" s="254"/>
      <c r="H211" s="295" t="s">
        <v>701</v>
      </c>
      <c r="I211" s="295"/>
      <c r="J211" s="295"/>
      <c r="K211" s="309"/>
    </row>
    <row r="212" ht="15" customHeight="1">
      <c r="B212" s="308"/>
      <c r="C212" s="276"/>
      <c r="D212" s="276"/>
      <c r="E212" s="276"/>
      <c r="F212" s="269" t="s">
        <v>526</v>
      </c>
      <c r="G212" s="254"/>
      <c r="H212" s="295" t="s">
        <v>863</v>
      </c>
      <c r="I212" s="295"/>
      <c r="J212" s="295"/>
      <c r="K212" s="309"/>
    </row>
    <row r="213" ht="15" customHeight="1">
      <c r="B213" s="308"/>
      <c r="C213" s="276"/>
      <c r="D213" s="276"/>
      <c r="E213" s="276"/>
      <c r="F213" s="310"/>
      <c r="G213" s="254"/>
      <c r="H213" s="311"/>
      <c r="I213" s="311"/>
      <c r="J213" s="311"/>
      <c r="K213" s="309"/>
    </row>
    <row r="214" ht="15" customHeight="1">
      <c r="B214" s="308"/>
      <c r="C214" s="247" t="s">
        <v>825</v>
      </c>
      <c r="D214" s="276"/>
      <c r="E214" s="276"/>
      <c r="F214" s="269">
        <v>1</v>
      </c>
      <c r="G214" s="254"/>
      <c r="H214" s="295" t="s">
        <v>864</v>
      </c>
      <c r="I214" s="295"/>
      <c r="J214" s="295"/>
      <c r="K214" s="309"/>
    </row>
    <row r="215" ht="15" customHeight="1">
      <c r="B215" s="308"/>
      <c r="C215" s="276"/>
      <c r="D215" s="276"/>
      <c r="E215" s="276"/>
      <c r="F215" s="269">
        <v>2</v>
      </c>
      <c r="G215" s="254"/>
      <c r="H215" s="295" t="s">
        <v>865</v>
      </c>
      <c r="I215" s="295"/>
      <c r="J215" s="295"/>
      <c r="K215" s="309"/>
    </row>
    <row r="216" ht="15" customHeight="1">
      <c r="B216" s="308"/>
      <c r="C216" s="276"/>
      <c r="D216" s="276"/>
      <c r="E216" s="276"/>
      <c r="F216" s="269">
        <v>3</v>
      </c>
      <c r="G216" s="254"/>
      <c r="H216" s="295" t="s">
        <v>866</v>
      </c>
      <c r="I216" s="295"/>
      <c r="J216" s="295"/>
      <c r="K216" s="309"/>
    </row>
    <row r="217" ht="15" customHeight="1">
      <c r="B217" s="308"/>
      <c r="C217" s="276"/>
      <c r="D217" s="276"/>
      <c r="E217" s="276"/>
      <c r="F217" s="269">
        <v>4</v>
      </c>
      <c r="G217" s="254"/>
      <c r="H217" s="295" t="s">
        <v>867</v>
      </c>
      <c r="I217" s="295"/>
      <c r="J217" s="295"/>
      <c r="K217" s="309"/>
    </row>
    <row r="218" ht="12.75" customHeight="1">
      <c r="B218" s="312"/>
      <c r="C218" s="313"/>
      <c r="D218" s="313"/>
      <c r="E218" s="313"/>
      <c r="F218" s="313"/>
      <c r="G218" s="313"/>
      <c r="H218" s="313"/>
      <c r="I218" s="313"/>
      <c r="J218" s="313"/>
      <c r="K218" s="314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86.43" customWidth="1"/>
    <col min="7" max="7" width="7.43" customWidth="1"/>
    <col min="8" max="8" width="9.57" customWidth="1"/>
    <col min="9" max="9" width="12.14" style="119" customWidth="1"/>
    <col min="10" max="10" width="20.14" customWidth="1"/>
    <col min="11" max="11" width="13.29" customWidth="1"/>
    <col min="12" max="12" width="8" customWidth="1"/>
    <col min="13" max="13" width="9.29" hidden="1" customWidth="1"/>
    <col min="14" max="14" width="9.14" hidden="1"/>
    <col min="15" max="15" width="12.14" hidden="1" customWidth="1"/>
    <col min="16" max="16" width="12.14" hidden="1" customWidth="1"/>
    <col min="17" max="17" width="12.14" hidden="1" customWidth="1"/>
    <col min="18" max="18" width="12.14" hidden="1" customWidth="1"/>
    <col min="19" max="19" width="12.14" hidden="1" customWidth="1"/>
    <col min="20" max="20" width="12.14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2" ht="36.96" customHeight="1">
      <c r="L2"/>
      <c r="AT2" s="13" t="s">
        <v>80</v>
      </c>
    </row>
    <row r="3" ht="6.96" customHeight="1">
      <c r="B3" s="120"/>
      <c r="C3" s="121"/>
      <c r="D3" s="121"/>
      <c r="E3" s="121"/>
      <c r="F3" s="121"/>
      <c r="G3" s="121"/>
      <c r="H3" s="121"/>
      <c r="I3" s="122"/>
      <c r="J3" s="121"/>
      <c r="K3" s="121"/>
      <c r="L3" s="16"/>
      <c r="AT3" s="13" t="s">
        <v>81</v>
      </c>
    </row>
    <row r="4" ht="24.96" customHeight="1">
      <c r="B4" s="16"/>
      <c r="D4" s="123" t="s">
        <v>105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24" t="s">
        <v>16</v>
      </c>
      <c r="L6" s="16"/>
    </row>
    <row r="7" ht="14.4" customHeight="1">
      <c r="B7" s="16"/>
      <c r="E7" s="125" t="str">
        <f>'Rekapitulace stavby'!K6</f>
        <v>Oprava informačního zařízení v žst. Zdice, Hořovice, Praha Uhříněves, Říčany, Strančice a Benešov u Prahy.</v>
      </c>
      <c r="F7" s="124"/>
      <c r="G7" s="124"/>
      <c r="H7" s="124"/>
      <c r="L7" s="16"/>
    </row>
    <row r="8" s="1" customFormat="1" ht="12" customHeight="1">
      <c r="B8" s="39"/>
      <c r="D8" s="124" t="s">
        <v>106</v>
      </c>
      <c r="I8" s="126"/>
      <c r="L8" s="39"/>
    </row>
    <row r="9" s="1" customFormat="1" ht="36.96" customHeight="1">
      <c r="B9" s="39"/>
      <c r="E9" s="127" t="s">
        <v>107</v>
      </c>
      <c r="F9" s="1"/>
      <c r="G9" s="1"/>
      <c r="H9" s="1"/>
      <c r="I9" s="126"/>
      <c r="L9" s="39"/>
    </row>
    <row r="10" s="1" customFormat="1">
      <c r="B10" s="39"/>
      <c r="I10" s="126"/>
      <c r="L10" s="39"/>
    </row>
    <row r="11" s="1" customFormat="1" ht="12" customHeight="1">
      <c r="B11" s="39"/>
      <c r="D11" s="124" t="s">
        <v>18</v>
      </c>
      <c r="F11" s="13" t="s">
        <v>19</v>
      </c>
      <c r="I11" s="128" t="s">
        <v>20</v>
      </c>
      <c r="J11" s="13" t="s">
        <v>19</v>
      </c>
      <c r="L11" s="39"/>
    </row>
    <row r="12" s="1" customFormat="1" ht="12" customHeight="1">
      <c r="B12" s="39"/>
      <c r="D12" s="124" t="s">
        <v>21</v>
      </c>
      <c r="F12" s="13" t="s">
        <v>108</v>
      </c>
      <c r="I12" s="128" t="s">
        <v>23</v>
      </c>
      <c r="J12" s="129" t="str">
        <f>'Rekapitulace stavby'!AN8</f>
        <v>14. 6. 2019</v>
      </c>
      <c r="L12" s="39"/>
    </row>
    <row r="13" s="1" customFormat="1" ht="10.8" customHeight="1">
      <c r="B13" s="39"/>
      <c r="I13" s="126"/>
      <c r="L13" s="39"/>
    </row>
    <row r="14" s="1" customFormat="1" ht="12" customHeight="1">
      <c r="B14" s="39"/>
      <c r="D14" s="124" t="s">
        <v>25</v>
      </c>
      <c r="I14" s="128" t="s">
        <v>26</v>
      </c>
      <c r="J14" s="13" t="s">
        <v>19</v>
      </c>
      <c r="L14" s="39"/>
    </row>
    <row r="15" s="1" customFormat="1" ht="18" customHeight="1">
      <c r="B15" s="39"/>
      <c r="E15" s="13" t="s">
        <v>27</v>
      </c>
      <c r="I15" s="128" t="s">
        <v>28</v>
      </c>
      <c r="J15" s="13" t="s">
        <v>19</v>
      </c>
      <c r="L15" s="39"/>
    </row>
    <row r="16" s="1" customFormat="1" ht="6.96" customHeight="1">
      <c r="B16" s="39"/>
      <c r="I16" s="126"/>
      <c r="L16" s="39"/>
    </row>
    <row r="17" s="1" customFormat="1" ht="12" customHeight="1">
      <c r="B17" s="39"/>
      <c r="D17" s="124" t="s">
        <v>29</v>
      </c>
      <c r="I17" s="128" t="s">
        <v>26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8" t="s">
        <v>28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6"/>
      <c r="L19" s="39"/>
    </row>
    <row r="20" s="1" customFormat="1" ht="12" customHeight="1">
      <c r="B20" s="39"/>
      <c r="D20" s="124" t="s">
        <v>31</v>
      </c>
      <c r="I20" s="128" t="s">
        <v>26</v>
      </c>
      <c r="J20" s="13" t="s">
        <v>19</v>
      </c>
      <c r="L20" s="39"/>
    </row>
    <row r="21" s="1" customFormat="1" ht="18" customHeight="1">
      <c r="B21" s="39"/>
      <c r="E21" s="13" t="s">
        <v>32</v>
      </c>
      <c r="I21" s="128" t="s">
        <v>28</v>
      </c>
      <c r="J21" s="13" t="s">
        <v>19</v>
      </c>
      <c r="L21" s="39"/>
    </row>
    <row r="22" s="1" customFormat="1" ht="6.96" customHeight="1">
      <c r="B22" s="39"/>
      <c r="I22" s="126"/>
      <c r="L22" s="39"/>
    </row>
    <row r="23" s="1" customFormat="1" ht="12" customHeight="1">
      <c r="B23" s="39"/>
      <c r="D23" s="124" t="s">
        <v>34</v>
      </c>
      <c r="I23" s="128" t="s">
        <v>26</v>
      </c>
      <c r="J23" s="13" t="s">
        <v>19</v>
      </c>
      <c r="L23" s="39"/>
    </row>
    <row r="24" s="1" customFormat="1" ht="18" customHeight="1">
      <c r="B24" s="39"/>
      <c r="E24" s="13" t="s">
        <v>35</v>
      </c>
      <c r="I24" s="128" t="s">
        <v>28</v>
      </c>
      <c r="J24" s="13" t="s">
        <v>19</v>
      </c>
      <c r="L24" s="39"/>
    </row>
    <row r="25" s="1" customFormat="1" ht="6.96" customHeight="1">
      <c r="B25" s="39"/>
      <c r="I25" s="126"/>
      <c r="L25" s="39"/>
    </row>
    <row r="26" s="1" customFormat="1" ht="12" customHeight="1">
      <c r="B26" s="39"/>
      <c r="D26" s="124" t="s">
        <v>36</v>
      </c>
      <c r="I26" s="126"/>
      <c r="L26" s="39"/>
    </row>
    <row r="27" s="6" customFormat="1" ht="30.6" customHeight="1">
      <c r="B27" s="130"/>
      <c r="E27" s="131" t="s">
        <v>37</v>
      </c>
      <c r="F27" s="131"/>
      <c r="G27" s="131"/>
      <c r="H27" s="131"/>
      <c r="I27" s="132"/>
      <c r="L27" s="130"/>
    </row>
    <row r="28" s="1" customFormat="1" ht="6.96" customHeight="1">
      <c r="B28" s="39"/>
      <c r="I28" s="126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33"/>
      <c r="J29" s="67"/>
      <c r="K29" s="67"/>
      <c r="L29" s="39"/>
    </row>
    <row r="30" s="1" customFormat="1" ht="25.44" customHeight="1">
      <c r="B30" s="39"/>
      <c r="D30" s="134" t="s">
        <v>38</v>
      </c>
      <c r="I30" s="126"/>
      <c r="J30" s="135">
        <f>ROUND(J89,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33"/>
      <c r="J31" s="67"/>
      <c r="K31" s="67"/>
      <c r="L31" s="39"/>
    </row>
    <row r="32" s="1" customFormat="1" ht="14.4" customHeight="1">
      <c r="B32" s="39"/>
      <c r="F32" s="136" t="s">
        <v>40</v>
      </c>
      <c r="I32" s="137" t="s">
        <v>39</v>
      </c>
      <c r="J32" s="136" t="s">
        <v>41</v>
      </c>
      <c r="L32" s="39"/>
    </row>
    <row r="33" s="1" customFormat="1" ht="14.4" customHeight="1">
      <c r="B33" s="39"/>
      <c r="D33" s="124" t="s">
        <v>42</v>
      </c>
      <c r="E33" s="124" t="s">
        <v>43</v>
      </c>
      <c r="F33" s="138">
        <f>ROUND((SUM(BE89:BE257)),  2)</f>
        <v>0</v>
      </c>
      <c r="I33" s="139">
        <v>0.20999999999999999</v>
      </c>
      <c r="J33" s="138">
        <f>ROUND(((SUM(BE89:BE257))*I33),  2)</f>
        <v>0</v>
      </c>
      <c r="L33" s="39"/>
    </row>
    <row r="34" s="1" customFormat="1" ht="14.4" customHeight="1">
      <c r="B34" s="39"/>
      <c r="E34" s="124" t="s">
        <v>44</v>
      </c>
      <c r="F34" s="138">
        <f>ROUND((SUM(BF89:BF257)),  2)</f>
        <v>0</v>
      </c>
      <c r="I34" s="139">
        <v>0.14999999999999999</v>
      </c>
      <c r="J34" s="138">
        <f>ROUND(((SUM(BF89:BF257))*I34),  2)</f>
        <v>0</v>
      </c>
      <c r="L34" s="39"/>
    </row>
    <row r="35" hidden="1" s="1" customFormat="1" ht="14.4" customHeight="1">
      <c r="B35" s="39"/>
      <c r="E35" s="124" t="s">
        <v>45</v>
      </c>
      <c r="F35" s="138">
        <f>ROUND((SUM(BG89:BG257)),  2)</f>
        <v>0</v>
      </c>
      <c r="I35" s="139">
        <v>0.20999999999999999</v>
      </c>
      <c r="J35" s="138">
        <f>0</f>
        <v>0</v>
      </c>
      <c r="L35" s="39"/>
    </row>
    <row r="36" hidden="1" s="1" customFormat="1" ht="14.4" customHeight="1">
      <c r="B36" s="39"/>
      <c r="E36" s="124" t="s">
        <v>46</v>
      </c>
      <c r="F36" s="138">
        <f>ROUND((SUM(BH89:BH257)),  2)</f>
        <v>0</v>
      </c>
      <c r="I36" s="139">
        <v>0.14999999999999999</v>
      </c>
      <c r="J36" s="138">
        <f>0</f>
        <v>0</v>
      </c>
      <c r="L36" s="39"/>
    </row>
    <row r="37" hidden="1" s="1" customFormat="1" ht="14.4" customHeight="1">
      <c r="B37" s="39"/>
      <c r="E37" s="124" t="s">
        <v>47</v>
      </c>
      <c r="F37" s="138">
        <f>ROUND((SUM(BI89:BI257)),  2)</f>
        <v>0</v>
      </c>
      <c r="I37" s="139">
        <v>0</v>
      </c>
      <c r="J37" s="138">
        <f>0</f>
        <v>0</v>
      </c>
      <c r="L37" s="39"/>
    </row>
    <row r="38" s="1" customFormat="1" ht="6.96" customHeight="1">
      <c r="B38" s="39"/>
      <c r="I38" s="126"/>
      <c r="L38" s="39"/>
    </row>
    <row r="39" s="1" customFormat="1" ht="25.44" customHeight="1">
      <c r="B39" s="39"/>
      <c r="C39" s="140"/>
      <c r="D39" s="141" t="s">
        <v>48</v>
      </c>
      <c r="E39" s="142"/>
      <c r="F39" s="142"/>
      <c r="G39" s="143" t="s">
        <v>49</v>
      </c>
      <c r="H39" s="144" t="s">
        <v>50</v>
      </c>
      <c r="I39" s="145"/>
      <c r="J39" s="146">
        <f>SUM(J30:J37)</f>
        <v>0</v>
      </c>
      <c r="K39" s="147"/>
      <c r="L39" s="39"/>
    </row>
    <row r="40" s="1" customFormat="1" ht="14.4" customHeight="1">
      <c r="B40" s="148"/>
      <c r="C40" s="149"/>
      <c r="D40" s="149"/>
      <c r="E40" s="149"/>
      <c r="F40" s="149"/>
      <c r="G40" s="149"/>
      <c r="H40" s="149"/>
      <c r="I40" s="150"/>
      <c r="J40" s="149"/>
      <c r="K40" s="149"/>
      <c r="L40" s="39"/>
    </row>
    <row r="44" s="1" customFormat="1" ht="6.96" customHeight="1">
      <c r="B44" s="151"/>
      <c r="C44" s="152"/>
      <c r="D44" s="152"/>
      <c r="E44" s="152"/>
      <c r="F44" s="152"/>
      <c r="G44" s="152"/>
      <c r="H44" s="152"/>
      <c r="I44" s="153"/>
      <c r="J44" s="152"/>
      <c r="K44" s="152"/>
      <c r="L44" s="39"/>
    </row>
    <row r="45" s="1" customFormat="1" ht="24.96" customHeight="1">
      <c r="B45" s="34"/>
      <c r="C45" s="19" t="s">
        <v>109</v>
      </c>
      <c r="D45" s="35"/>
      <c r="E45" s="35"/>
      <c r="F45" s="35"/>
      <c r="G45" s="35"/>
      <c r="H45" s="35"/>
      <c r="I45" s="126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26"/>
      <c r="J46" s="35"/>
      <c r="K46" s="35"/>
      <c r="L46" s="39"/>
    </row>
    <row r="47" s="1" customFormat="1" ht="12" customHeight="1">
      <c r="B47" s="34"/>
      <c r="C47" s="28" t="s">
        <v>16</v>
      </c>
      <c r="D47" s="35"/>
      <c r="E47" s="35"/>
      <c r="F47" s="35"/>
      <c r="G47" s="35"/>
      <c r="H47" s="35"/>
      <c r="I47" s="126"/>
      <c r="J47" s="35"/>
      <c r="K47" s="35"/>
      <c r="L47" s="39"/>
    </row>
    <row r="48" s="1" customFormat="1" ht="14.4" customHeight="1">
      <c r="B48" s="34"/>
      <c r="C48" s="35"/>
      <c r="D48" s="35"/>
      <c r="E48" s="154" t="str">
        <f>E7</f>
        <v>Oprava informačního zařízení v žst. Zdice, Hořovice, Praha Uhříněves, Říčany, Strančice a Benešov u Prahy.</v>
      </c>
      <c r="F48" s="28"/>
      <c r="G48" s="28"/>
      <c r="H48" s="28"/>
      <c r="I48" s="126"/>
      <c r="J48" s="35"/>
      <c r="K48" s="35"/>
      <c r="L48" s="39"/>
    </row>
    <row r="49" s="1" customFormat="1" ht="12" customHeight="1">
      <c r="B49" s="34"/>
      <c r="C49" s="28" t="s">
        <v>106</v>
      </c>
      <c r="D49" s="35"/>
      <c r="E49" s="35"/>
      <c r="F49" s="35"/>
      <c r="G49" s="35"/>
      <c r="H49" s="35"/>
      <c r="I49" s="126"/>
      <c r="J49" s="35"/>
      <c r="K49" s="35"/>
      <c r="L49" s="39"/>
    </row>
    <row r="50" s="1" customFormat="1" ht="14.4" customHeight="1">
      <c r="B50" s="34"/>
      <c r="C50" s="35"/>
      <c r="D50" s="35"/>
      <c r="E50" s="60" t="str">
        <f>E9</f>
        <v>1 - náhrada stávajícího kamerového systému Benešov u Prahy - Benešov u Prahy</v>
      </c>
      <c r="F50" s="35"/>
      <c r="G50" s="35"/>
      <c r="H50" s="35"/>
      <c r="I50" s="126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26"/>
      <c r="J51" s="35"/>
      <c r="K51" s="35"/>
      <c r="L51" s="39"/>
    </row>
    <row r="52" s="1" customFormat="1" ht="12" customHeight="1">
      <c r="B52" s="34"/>
      <c r="C52" s="28" t="s">
        <v>21</v>
      </c>
      <c r="D52" s="35"/>
      <c r="E52" s="35"/>
      <c r="F52" s="23" t="str">
        <f>F12</f>
        <v>Benešov u Prahy</v>
      </c>
      <c r="G52" s="35"/>
      <c r="H52" s="35"/>
      <c r="I52" s="128" t="s">
        <v>23</v>
      </c>
      <c r="J52" s="63" t="str">
        <f>IF(J12="","",J12)</f>
        <v>14. 6. 2019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6"/>
      <c r="J53" s="35"/>
      <c r="K53" s="35"/>
      <c r="L53" s="39"/>
    </row>
    <row r="54" s="1" customFormat="1" ht="12.6" customHeight="1">
      <c r="B54" s="34"/>
      <c r="C54" s="28" t="s">
        <v>25</v>
      </c>
      <c r="D54" s="35"/>
      <c r="E54" s="35"/>
      <c r="F54" s="23" t="str">
        <f>E15</f>
        <v>Ing. František Voslář</v>
      </c>
      <c r="G54" s="35"/>
      <c r="H54" s="35"/>
      <c r="I54" s="128" t="s">
        <v>31</v>
      </c>
      <c r="J54" s="32" t="str">
        <f>E21</f>
        <v>Ing. Živko Macuroski</v>
      </c>
      <c r="K54" s="35"/>
      <c r="L54" s="39"/>
    </row>
    <row r="55" s="1" customFormat="1" ht="12.6" customHeight="1">
      <c r="B55" s="34"/>
      <c r="C55" s="28" t="s">
        <v>29</v>
      </c>
      <c r="D55" s="35"/>
      <c r="E55" s="35"/>
      <c r="F55" s="23" t="str">
        <f>IF(E18="","",E18)</f>
        <v>Vyplň údaj</v>
      </c>
      <c r="G55" s="35"/>
      <c r="H55" s="35"/>
      <c r="I55" s="128" t="s">
        <v>34</v>
      </c>
      <c r="J55" s="32" t="str">
        <f>E24</f>
        <v>Zdeněk Hron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26"/>
      <c r="J56" s="35"/>
      <c r="K56" s="35"/>
      <c r="L56" s="39"/>
    </row>
    <row r="57" s="1" customFormat="1" ht="29.28" customHeight="1">
      <c r="B57" s="34"/>
      <c r="C57" s="155" t="s">
        <v>110</v>
      </c>
      <c r="D57" s="156"/>
      <c r="E57" s="156"/>
      <c r="F57" s="156"/>
      <c r="G57" s="156"/>
      <c r="H57" s="156"/>
      <c r="I57" s="157"/>
      <c r="J57" s="158" t="s">
        <v>111</v>
      </c>
      <c r="K57" s="156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6"/>
      <c r="J58" s="35"/>
      <c r="K58" s="35"/>
      <c r="L58" s="39"/>
    </row>
    <row r="59" s="1" customFormat="1" ht="22.8" customHeight="1">
      <c r="B59" s="34"/>
      <c r="C59" s="159" t="s">
        <v>70</v>
      </c>
      <c r="D59" s="35"/>
      <c r="E59" s="35"/>
      <c r="F59" s="35"/>
      <c r="G59" s="35"/>
      <c r="H59" s="35"/>
      <c r="I59" s="126"/>
      <c r="J59" s="93">
        <f>J89</f>
        <v>0</v>
      </c>
      <c r="K59" s="35"/>
      <c r="L59" s="39"/>
      <c r="AU59" s="13" t="s">
        <v>112</v>
      </c>
    </row>
    <row r="60" s="7" customFormat="1" ht="24.96" customHeight="1">
      <c r="B60" s="160"/>
      <c r="C60" s="161"/>
      <c r="D60" s="162" t="s">
        <v>113</v>
      </c>
      <c r="E60" s="163"/>
      <c r="F60" s="163"/>
      <c r="G60" s="163"/>
      <c r="H60" s="163"/>
      <c r="I60" s="164"/>
      <c r="J60" s="165">
        <f>J90</f>
        <v>0</v>
      </c>
      <c r="K60" s="161"/>
      <c r="L60" s="166"/>
    </row>
    <row r="61" s="7" customFormat="1" ht="24.96" customHeight="1">
      <c r="B61" s="160"/>
      <c r="C61" s="161"/>
      <c r="D61" s="162" t="s">
        <v>114</v>
      </c>
      <c r="E61" s="163"/>
      <c r="F61" s="163"/>
      <c r="G61" s="163"/>
      <c r="H61" s="163"/>
      <c r="I61" s="164"/>
      <c r="J61" s="165">
        <f>J129</f>
        <v>0</v>
      </c>
      <c r="K61" s="161"/>
      <c r="L61" s="166"/>
    </row>
    <row r="62" s="7" customFormat="1" ht="24.96" customHeight="1">
      <c r="B62" s="160"/>
      <c r="C62" s="161"/>
      <c r="D62" s="162" t="s">
        <v>115</v>
      </c>
      <c r="E62" s="163"/>
      <c r="F62" s="163"/>
      <c r="G62" s="163"/>
      <c r="H62" s="163"/>
      <c r="I62" s="164"/>
      <c r="J62" s="165">
        <f>J144</f>
        <v>0</v>
      </c>
      <c r="K62" s="161"/>
      <c r="L62" s="166"/>
    </row>
    <row r="63" s="7" customFormat="1" ht="24.96" customHeight="1">
      <c r="B63" s="160"/>
      <c r="C63" s="161"/>
      <c r="D63" s="162" t="s">
        <v>116</v>
      </c>
      <c r="E63" s="163"/>
      <c r="F63" s="163"/>
      <c r="G63" s="163"/>
      <c r="H63" s="163"/>
      <c r="I63" s="164"/>
      <c r="J63" s="165">
        <f>J155</f>
        <v>0</v>
      </c>
      <c r="K63" s="161"/>
      <c r="L63" s="166"/>
    </row>
    <row r="64" s="7" customFormat="1" ht="24.96" customHeight="1">
      <c r="B64" s="160"/>
      <c r="C64" s="161"/>
      <c r="D64" s="162" t="s">
        <v>113</v>
      </c>
      <c r="E64" s="163"/>
      <c r="F64" s="163"/>
      <c r="G64" s="163"/>
      <c r="H64" s="163"/>
      <c r="I64" s="164"/>
      <c r="J64" s="165">
        <f>J166</f>
        <v>0</v>
      </c>
      <c r="K64" s="161"/>
      <c r="L64" s="166"/>
    </row>
    <row r="65" s="7" customFormat="1" ht="24.96" customHeight="1">
      <c r="B65" s="160"/>
      <c r="C65" s="161"/>
      <c r="D65" s="162" t="s">
        <v>114</v>
      </c>
      <c r="E65" s="163"/>
      <c r="F65" s="163"/>
      <c r="G65" s="163"/>
      <c r="H65" s="163"/>
      <c r="I65" s="164"/>
      <c r="J65" s="165">
        <f>J202</f>
        <v>0</v>
      </c>
      <c r="K65" s="161"/>
      <c r="L65" s="166"/>
    </row>
    <row r="66" s="7" customFormat="1" ht="24.96" customHeight="1">
      <c r="B66" s="160"/>
      <c r="C66" s="161"/>
      <c r="D66" s="162" t="s">
        <v>115</v>
      </c>
      <c r="E66" s="163"/>
      <c r="F66" s="163"/>
      <c r="G66" s="163"/>
      <c r="H66" s="163"/>
      <c r="I66" s="164"/>
      <c r="J66" s="165">
        <f>J220</f>
        <v>0</v>
      </c>
      <c r="K66" s="161"/>
      <c r="L66" s="166"/>
    </row>
    <row r="67" s="7" customFormat="1" ht="24.96" customHeight="1">
      <c r="B67" s="160"/>
      <c r="C67" s="161"/>
      <c r="D67" s="162" t="s">
        <v>116</v>
      </c>
      <c r="E67" s="163"/>
      <c r="F67" s="163"/>
      <c r="G67" s="163"/>
      <c r="H67" s="163"/>
      <c r="I67" s="164"/>
      <c r="J67" s="165">
        <f>J231</f>
        <v>0</v>
      </c>
      <c r="K67" s="161"/>
      <c r="L67" s="166"/>
    </row>
    <row r="68" s="7" customFormat="1" ht="24.96" customHeight="1">
      <c r="B68" s="160"/>
      <c r="C68" s="161"/>
      <c r="D68" s="162" t="s">
        <v>117</v>
      </c>
      <c r="E68" s="163"/>
      <c r="F68" s="163"/>
      <c r="G68" s="163"/>
      <c r="H68" s="163"/>
      <c r="I68" s="164"/>
      <c r="J68" s="165">
        <f>J248</f>
        <v>0</v>
      </c>
      <c r="K68" s="161"/>
      <c r="L68" s="166"/>
    </row>
    <row r="69" s="7" customFormat="1" ht="24.96" customHeight="1">
      <c r="B69" s="160"/>
      <c r="C69" s="161"/>
      <c r="D69" s="162" t="s">
        <v>118</v>
      </c>
      <c r="E69" s="163"/>
      <c r="F69" s="163"/>
      <c r="G69" s="163"/>
      <c r="H69" s="163"/>
      <c r="I69" s="164"/>
      <c r="J69" s="165">
        <f>J254</f>
        <v>0</v>
      </c>
      <c r="K69" s="161"/>
      <c r="L69" s="166"/>
    </row>
    <row r="70" s="1" customFormat="1" ht="21.84" customHeight="1">
      <c r="B70" s="34"/>
      <c r="C70" s="35"/>
      <c r="D70" s="35"/>
      <c r="E70" s="35"/>
      <c r="F70" s="35"/>
      <c r="G70" s="35"/>
      <c r="H70" s="35"/>
      <c r="I70" s="126"/>
      <c r="J70" s="35"/>
      <c r="K70" s="35"/>
      <c r="L70" s="39"/>
    </row>
    <row r="71" s="1" customFormat="1" ht="6.96" customHeight="1">
      <c r="B71" s="53"/>
      <c r="C71" s="54"/>
      <c r="D71" s="54"/>
      <c r="E71" s="54"/>
      <c r="F71" s="54"/>
      <c r="G71" s="54"/>
      <c r="H71" s="54"/>
      <c r="I71" s="150"/>
      <c r="J71" s="54"/>
      <c r="K71" s="54"/>
      <c r="L71" s="39"/>
    </row>
    <row r="75" s="1" customFormat="1" ht="6.96" customHeight="1">
      <c r="B75" s="55"/>
      <c r="C75" s="56"/>
      <c r="D75" s="56"/>
      <c r="E75" s="56"/>
      <c r="F75" s="56"/>
      <c r="G75" s="56"/>
      <c r="H75" s="56"/>
      <c r="I75" s="153"/>
      <c r="J75" s="56"/>
      <c r="K75" s="56"/>
      <c r="L75" s="39"/>
    </row>
    <row r="76" s="1" customFormat="1" ht="24.96" customHeight="1">
      <c r="B76" s="34"/>
      <c r="C76" s="19" t="s">
        <v>119</v>
      </c>
      <c r="D76" s="35"/>
      <c r="E76" s="35"/>
      <c r="F76" s="35"/>
      <c r="G76" s="35"/>
      <c r="H76" s="35"/>
      <c r="I76" s="126"/>
      <c r="J76" s="35"/>
      <c r="K76" s="35"/>
      <c r="L76" s="39"/>
    </row>
    <row r="77" s="1" customFormat="1" ht="6.96" customHeight="1">
      <c r="B77" s="34"/>
      <c r="C77" s="35"/>
      <c r="D77" s="35"/>
      <c r="E77" s="35"/>
      <c r="F77" s="35"/>
      <c r="G77" s="35"/>
      <c r="H77" s="35"/>
      <c r="I77" s="126"/>
      <c r="J77" s="35"/>
      <c r="K77" s="35"/>
      <c r="L77" s="39"/>
    </row>
    <row r="78" s="1" customFormat="1" ht="12" customHeight="1">
      <c r="B78" s="34"/>
      <c r="C78" s="28" t="s">
        <v>16</v>
      </c>
      <c r="D78" s="35"/>
      <c r="E78" s="35"/>
      <c r="F78" s="35"/>
      <c r="G78" s="35"/>
      <c r="H78" s="35"/>
      <c r="I78" s="126"/>
      <c r="J78" s="35"/>
      <c r="K78" s="35"/>
      <c r="L78" s="39"/>
    </row>
    <row r="79" s="1" customFormat="1" ht="14.4" customHeight="1">
      <c r="B79" s="34"/>
      <c r="C79" s="35"/>
      <c r="D79" s="35"/>
      <c r="E79" s="154" t="str">
        <f>E7</f>
        <v>Oprava informačního zařízení v žst. Zdice, Hořovice, Praha Uhříněves, Říčany, Strančice a Benešov u Prahy.</v>
      </c>
      <c r="F79" s="28"/>
      <c r="G79" s="28"/>
      <c r="H79" s="28"/>
      <c r="I79" s="126"/>
      <c r="J79" s="35"/>
      <c r="K79" s="35"/>
      <c r="L79" s="39"/>
    </row>
    <row r="80" s="1" customFormat="1" ht="12" customHeight="1">
      <c r="B80" s="34"/>
      <c r="C80" s="28" t="s">
        <v>106</v>
      </c>
      <c r="D80" s="35"/>
      <c r="E80" s="35"/>
      <c r="F80" s="35"/>
      <c r="G80" s="35"/>
      <c r="H80" s="35"/>
      <c r="I80" s="126"/>
      <c r="J80" s="35"/>
      <c r="K80" s="35"/>
      <c r="L80" s="39"/>
    </row>
    <row r="81" s="1" customFormat="1" ht="14.4" customHeight="1">
      <c r="B81" s="34"/>
      <c r="C81" s="35"/>
      <c r="D81" s="35"/>
      <c r="E81" s="60" t="str">
        <f>E9</f>
        <v>1 - náhrada stávajícího kamerového systému Benešov u Prahy - Benešov u Prahy</v>
      </c>
      <c r="F81" s="35"/>
      <c r="G81" s="35"/>
      <c r="H81" s="35"/>
      <c r="I81" s="126"/>
      <c r="J81" s="35"/>
      <c r="K81" s="35"/>
      <c r="L81" s="39"/>
    </row>
    <row r="82" s="1" customFormat="1" ht="6.96" customHeight="1">
      <c r="B82" s="34"/>
      <c r="C82" s="35"/>
      <c r="D82" s="35"/>
      <c r="E82" s="35"/>
      <c r="F82" s="35"/>
      <c r="G82" s="35"/>
      <c r="H82" s="35"/>
      <c r="I82" s="126"/>
      <c r="J82" s="35"/>
      <c r="K82" s="35"/>
      <c r="L82" s="39"/>
    </row>
    <row r="83" s="1" customFormat="1" ht="12" customHeight="1">
      <c r="B83" s="34"/>
      <c r="C83" s="28" t="s">
        <v>21</v>
      </c>
      <c r="D83" s="35"/>
      <c r="E83" s="35"/>
      <c r="F83" s="23" t="str">
        <f>F12</f>
        <v>Benešov u Prahy</v>
      </c>
      <c r="G83" s="35"/>
      <c r="H83" s="35"/>
      <c r="I83" s="128" t="s">
        <v>23</v>
      </c>
      <c r="J83" s="63" t="str">
        <f>IF(J12="","",J12)</f>
        <v>14. 6. 2019</v>
      </c>
      <c r="K83" s="35"/>
      <c r="L83" s="39"/>
    </row>
    <row r="84" s="1" customFormat="1" ht="6.96" customHeight="1">
      <c r="B84" s="34"/>
      <c r="C84" s="35"/>
      <c r="D84" s="35"/>
      <c r="E84" s="35"/>
      <c r="F84" s="35"/>
      <c r="G84" s="35"/>
      <c r="H84" s="35"/>
      <c r="I84" s="126"/>
      <c r="J84" s="35"/>
      <c r="K84" s="35"/>
      <c r="L84" s="39"/>
    </row>
    <row r="85" s="1" customFormat="1" ht="12.6" customHeight="1">
      <c r="B85" s="34"/>
      <c r="C85" s="28" t="s">
        <v>25</v>
      </c>
      <c r="D85" s="35"/>
      <c r="E85" s="35"/>
      <c r="F85" s="23" t="str">
        <f>E15</f>
        <v>Ing. František Voslář</v>
      </c>
      <c r="G85" s="35"/>
      <c r="H85" s="35"/>
      <c r="I85" s="128" t="s">
        <v>31</v>
      </c>
      <c r="J85" s="32" t="str">
        <f>E21</f>
        <v>Ing. Živko Macuroski</v>
      </c>
      <c r="K85" s="35"/>
      <c r="L85" s="39"/>
    </row>
    <row r="86" s="1" customFormat="1" ht="12.6" customHeight="1">
      <c r="B86" s="34"/>
      <c r="C86" s="28" t="s">
        <v>29</v>
      </c>
      <c r="D86" s="35"/>
      <c r="E86" s="35"/>
      <c r="F86" s="23" t="str">
        <f>IF(E18="","",E18)</f>
        <v>Vyplň údaj</v>
      </c>
      <c r="G86" s="35"/>
      <c r="H86" s="35"/>
      <c r="I86" s="128" t="s">
        <v>34</v>
      </c>
      <c r="J86" s="32" t="str">
        <f>E24</f>
        <v>Zdeněk Hron</v>
      </c>
      <c r="K86" s="35"/>
      <c r="L86" s="39"/>
    </row>
    <row r="87" s="1" customFormat="1" ht="10.32" customHeight="1">
      <c r="B87" s="34"/>
      <c r="C87" s="35"/>
      <c r="D87" s="35"/>
      <c r="E87" s="35"/>
      <c r="F87" s="35"/>
      <c r="G87" s="35"/>
      <c r="H87" s="35"/>
      <c r="I87" s="126"/>
      <c r="J87" s="35"/>
      <c r="K87" s="35"/>
      <c r="L87" s="39"/>
    </row>
    <row r="88" s="8" customFormat="1" ht="29.28" customHeight="1">
      <c r="B88" s="167"/>
      <c r="C88" s="168" t="s">
        <v>120</v>
      </c>
      <c r="D88" s="169" t="s">
        <v>57</v>
      </c>
      <c r="E88" s="169" t="s">
        <v>53</v>
      </c>
      <c r="F88" s="169" t="s">
        <v>54</v>
      </c>
      <c r="G88" s="169" t="s">
        <v>121</v>
      </c>
      <c r="H88" s="169" t="s">
        <v>122</v>
      </c>
      <c r="I88" s="170" t="s">
        <v>123</v>
      </c>
      <c r="J88" s="169" t="s">
        <v>111</v>
      </c>
      <c r="K88" s="171" t="s">
        <v>124</v>
      </c>
      <c r="L88" s="172"/>
      <c r="M88" s="83" t="s">
        <v>19</v>
      </c>
      <c r="N88" s="84" t="s">
        <v>42</v>
      </c>
      <c r="O88" s="84" t="s">
        <v>125</v>
      </c>
      <c r="P88" s="84" t="s">
        <v>126</v>
      </c>
      <c r="Q88" s="84" t="s">
        <v>127</v>
      </c>
      <c r="R88" s="84" t="s">
        <v>128</v>
      </c>
      <c r="S88" s="84" t="s">
        <v>129</v>
      </c>
      <c r="T88" s="85" t="s">
        <v>130</v>
      </c>
    </row>
    <row r="89" s="1" customFormat="1" ht="22.8" customHeight="1">
      <c r="B89" s="34"/>
      <c r="C89" s="90" t="s">
        <v>131</v>
      </c>
      <c r="D89" s="35"/>
      <c r="E89" s="35"/>
      <c r="F89" s="35"/>
      <c r="G89" s="35"/>
      <c r="H89" s="35"/>
      <c r="I89" s="126"/>
      <c r="J89" s="173">
        <f>BK89</f>
        <v>0</v>
      </c>
      <c r="K89" s="35"/>
      <c r="L89" s="39"/>
      <c r="M89" s="86"/>
      <c r="N89" s="87"/>
      <c r="O89" s="87"/>
      <c r="P89" s="174">
        <f>P90+P129+P144+P155+P166+P202+P220+P231+P248+P254</f>
        <v>0</v>
      </c>
      <c r="Q89" s="87"/>
      <c r="R89" s="174">
        <f>R90+R129+R144+R155+R166+R202+R220+R231+R248+R254</f>
        <v>0</v>
      </c>
      <c r="S89" s="87"/>
      <c r="T89" s="175">
        <f>T90+T129+T144+T155+T166+T202+T220+T231+T248+T254</f>
        <v>0</v>
      </c>
      <c r="AT89" s="13" t="s">
        <v>71</v>
      </c>
      <c r="AU89" s="13" t="s">
        <v>112</v>
      </c>
      <c r="BK89" s="176">
        <f>BK90+BK129+BK144+BK155+BK166+BK202+BK220+BK231+BK248+BK254</f>
        <v>0</v>
      </c>
    </row>
    <row r="90" s="9" customFormat="1" ht="25.92" customHeight="1">
      <c r="B90" s="177"/>
      <c r="C90" s="178"/>
      <c r="D90" s="179" t="s">
        <v>71</v>
      </c>
      <c r="E90" s="180" t="s">
        <v>132</v>
      </c>
      <c r="F90" s="180" t="s">
        <v>133</v>
      </c>
      <c r="G90" s="178"/>
      <c r="H90" s="178"/>
      <c r="I90" s="181"/>
      <c r="J90" s="182">
        <f>BK90</f>
        <v>0</v>
      </c>
      <c r="K90" s="178"/>
      <c r="L90" s="183"/>
      <c r="M90" s="184"/>
      <c r="N90" s="185"/>
      <c r="O90" s="185"/>
      <c r="P90" s="186">
        <f>SUM(P91:P128)</f>
        <v>0</v>
      </c>
      <c r="Q90" s="185"/>
      <c r="R90" s="186">
        <f>SUM(R91:R128)</f>
        <v>0</v>
      </c>
      <c r="S90" s="185"/>
      <c r="T90" s="187">
        <f>SUM(T91:T128)</f>
        <v>0</v>
      </c>
      <c r="AR90" s="188" t="s">
        <v>77</v>
      </c>
      <c r="AT90" s="189" t="s">
        <v>71</v>
      </c>
      <c r="AU90" s="189" t="s">
        <v>72</v>
      </c>
      <c r="AY90" s="188" t="s">
        <v>134</v>
      </c>
      <c r="BK90" s="190">
        <f>SUM(BK91:BK128)</f>
        <v>0</v>
      </c>
    </row>
    <row r="91" s="1" customFormat="1" ht="40.8" customHeight="1">
      <c r="B91" s="34"/>
      <c r="C91" s="191" t="s">
        <v>72</v>
      </c>
      <c r="D91" s="191" t="s">
        <v>135</v>
      </c>
      <c r="E91" s="192" t="s">
        <v>136</v>
      </c>
      <c r="F91" s="193" t="s">
        <v>137</v>
      </c>
      <c r="G91" s="194" t="s">
        <v>138</v>
      </c>
      <c r="H91" s="195">
        <v>1</v>
      </c>
      <c r="I91" s="196"/>
      <c r="J91" s="197">
        <f>ROUND(I91*H91,2)</f>
        <v>0</v>
      </c>
      <c r="K91" s="193" t="s">
        <v>19</v>
      </c>
      <c r="L91" s="198"/>
      <c r="M91" s="199" t="s">
        <v>19</v>
      </c>
      <c r="N91" s="200" t="s">
        <v>43</v>
      </c>
      <c r="O91" s="75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AR91" s="13" t="s">
        <v>99</v>
      </c>
      <c r="AT91" s="13" t="s">
        <v>135</v>
      </c>
      <c r="AU91" s="13" t="s">
        <v>77</v>
      </c>
      <c r="AY91" s="13" t="s">
        <v>134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13" t="s">
        <v>77</v>
      </c>
      <c r="BK91" s="203">
        <f>ROUND(I91*H91,2)</f>
        <v>0</v>
      </c>
      <c r="BL91" s="13" t="s">
        <v>87</v>
      </c>
      <c r="BM91" s="13" t="s">
        <v>81</v>
      </c>
    </row>
    <row r="92" s="1" customFormat="1" ht="14.4" customHeight="1">
      <c r="B92" s="34"/>
      <c r="C92" s="191" t="s">
        <v>72</v>
      </c>
      <c r="D92" s="191" t="s">
        <v>135</v>
      </c>
      <c r="E92" s="192" t="s">
        <v>139</v>
      </c>
      <c r="F92" s="193" t="s">
        <v>140</v>
      </c>
      <c r="G92" s="194" t="s">
        <v>138</v>
      </c>
      <c r="H92" s="195">
        <v>4</v>
      </c>
      <c r="I92" s="196"/>
      <c r="J92" s="197">
        <f>ROUND(I92*H92,2)</f>
        <v>0</v>
      </c>
      <c r="K92" s="193" t="s">
        <v>19</v>
      </c>
      <c r="L92" s="198"/>
      <c r="M92" s="199" t="s">
        <v>19</v>
      </c>
      <c r="N92" s="200" t="s">
        <v>43</v>
      </c>
      <c r="O92" s="75"/>
      <c r="P92" s="201">
        <f>O92*H92</f>
        <v>0</v>
      </c>
      <c r="Q92" s="201">
        <v>0</v>
      </c>
      <c r="R92" s="201">
        <f>Q92*H92</f>
        <v>0</v>
      </c>
      <c r="S92" s="201">
        <v>0</v>
      </c>
      <c r="T92" s="202">
        <f>S92*H92</f>
        <v>0</v>
      </c>
      <c r="AR92" s="13" t="s">
        <v>99</v>
      </c>
      <c r="AT92" s="13" t="s">
        <v>135</v>
      </c>
      <c r="AU92" s="13" t="s">
        <v>77</v>
      </c>
      <c r="AY92" s="13" t="s">
        <v>134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13" t="s">
        <v>77</v>
      </c>
      <c r="BK92" s="203">
        <f>ROUND(I92*H92,2)</f>
        <v>0</v>
      </c>
      <c r="BL92" s="13" t="s">
        <v>87</v>
      </c>
      <c r="BM92" s="13" t="s">
        <v>87</v>
      </c>
    </row>
    <row r="93" s="1" customFormat="1" ht="14.4" customHeight="1">
      <c r="B93" s="34"/>
      <c r="C93" s="191" t="s">
        <v>72</v>
      </c>
      <c r="D93" s="191" t="s">
        <v>135</v>
      </c>
      <c r="E93" s="192" t="s">
        <v>141</v>
      </c>
      <c r="F93" s="193" t="s">
        <v>142</v>
      </c>
      <c r="G93" s="194" t="s">
        <v>138</v>
      </c>
      <c r="H93" s="195">
        <v>1</v>
      </c>
      <c r="I93" s="196"/>
      <c r="J93" s="197">
        <f>ROUND(I93*H93,2)</f>
        <v>0</v>
      </c>
      <c r="K93" s="193" t="s">
        <v>19</v>
      </c>
      <c r="L93" s="198"/>
      <c r="M93" s="199" t="s">
        <v>19</v>
      </c>
      <c r="N93" s="200" t="s">
        <v>43</v>
      </c>
      <c r="O93" s="75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13" t="s">
        <v>99</v>
      </c>
      <c r="AT93" s="13" t="s">
        <v>135</v>
      </c>
      <c r="AU93" s="13" t="s">
        <v>77</v>
      </c>
      <c r="AY93" s="13" t="s">
        <v>134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13" t="s">
        <v>77</v>
      </c>
      <c r="BK93" s="203">
        <f>ROUND(I93*H93,2)</f>
        <v>0</v>
      </c>
      <c r="BL93" s="13" t="s">
        <v>87</v>
      </c>
      <c r="BM93" s="13" t="s">
        <v>93</v>
      </c>
    </row>
    <row r="94" s="1" customFormat="1" ht="30.6" customHeight="1">
      <c r="B94" s="34"/>
      <c r="C94" s="191" t="s">
        <v>72</v>
      </c>
      <c r="D94" s="191" t="s">
        <v>135</v>
      </c>
      <c r="E94" s="192" t="s">
        <v>143</v>
      </c>
      <c r="F94" s="193" t="s">
        <v>144</v>
      </c>
      <c r="G94" s="194" t="s">
        <v>138</v>
      </c>
      <c r="H94" s="195">
        <v>1</v>
      </c>
      <c r="I94" s="196"/>
      <c r="J94" s="197">
        <f>ROUND(I94*H94,2)</f>
        <v>0</v>
      </c>
      <c r="K94" s="193" t="s">
        <v>19</v>
      </c>
      <c r="L94" s="198"/>
      <c r="M94" s="199" t="s">
        <v>19</v>
      </c>
      <c r="N94" s="200" t="s">
        <v>43</v>
      </c>
      <c r="O94" s="75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AR94" s="13" t="s">
        <v>99</v>
      </c>
      <c r="AT94" s="13" t="s">
        <v>135</v>
      </c>
      <c r="AU94" s="13" t="s">
        <v>77</v>
      </c>
      <c r="AY94" s="13" t="s">
        <v>134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13" t="s">
        <v>77</v>
      </c>
      <c r="BK94" s="203">
        <f>ROUND(I94*H94,2)</f>
        <v>0</v>
      </c>
      <c r="BL94" s="13" t="s">
        <v>87</v>
      </c>
      <c r="BM94" s="13" t="s">
        <v>99</v>
      </c>
    </row>
    <row r="95" s="1" customFormat="1" ht="14.4" customHeight="1">
      <c r="B95" s="34"/>
      <c r="C95" s="191" t="s">
        <v>72</v>
      </c>
      <c r="D95" s="191" t="s">
        <v>135</v>
      </c>
      <c r="E95" s="192" t="s">
        <v>145</v>
      </c>
      <c r="F95" s="193" t="s">
        <v>146</v>
      </c>
      <c r="G95" s="194" t="s">
        <v>138</v>
      </c>
      <c r="H95" s="195">
        <v>2</v>
      </c>
      <c r="I95" s="196"/>
      <c r="J95" s="197">
        <f>ROUND(I95*H95,2)</f>
        <v>0</v>
      </c>
      <c r="K95" s="193" t="s">
        <v>19</v>
      </c>
      <c r="L95" s="198"/>
      <c r="M95" s="199" t="s">
        <v>19</v>
      </c>
      <c r="N95" s="200" t="s">
        <v>43</v>
      </c>
      <c r="O95" s="75"/>
      <c r="P95" s="201">
        <f>O95*H95</f>
        <v>0</v>
      </c>
      <c r="Q95" s="201">
        <v>0</v>
      </c>
      <c r="R95" s="201">
        <f>Q95*H95</f>
        <v>0</v>
      </c>
      <c r="S95" s="201">
        <v>0</v>
      </c>
      <c r="T95" s="202">
        <f>S95*H95</f>
        <v>0</v>
      </c>
      <c r="AR95" s="13" t="s">
        <v>99</v>
      </c>
      <c r="AT95" s="13" t="s">
        <v>135</v>
      </c>
      <c r="AU95" s="13" t="s">
        <v>77</v>
      </c>
      <c r="AY95" s="13" t="s">
        <v>134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13" t="s">
        <v>77</v>
      </c>
      <c r="BK95" s="203">
        <f>ROUND(I95*H95,2)</f>
        <v>0</v>
      </c>
      <c r="BL95" s="13" t="s">
        <v>87</v>
      </c>
      <c r="BM95" s="13" t="s">
        <v>147</v>
      </c>
    </row>
    <row r="96" s="1" customFormat="1" ht="20.4" customHeight="1">
      <c r="B96" s="34"/>
      <c r="C96" s="191" t="s">
        <v>8</v>
      </c>
      <c r="D96" s="191" t="s">
        <v>135</v>
      </c>
      <c r="E96" s="192" t="s">
        <v>148</v>
      </c>
      <c r="F96" s="193" t="s">
        <v>149</v>
      </c>
      <c r="G96" s="194" t="s">
        <v>150</v>
      </c>
      <c r="H96" s="195">
        <v>60</v>
      </c>
      <c r="I96" s="196"/>
      <c r="J96" s="197">
        <f>ROUND(I96*H96,2)</f>
        <v>0</v>
      </c>
      <c r="K96" s="193" t="s">
        <v>151</v>
      </c>
      <c r="L96" s="198"/>
      <c r="M96" s="199" t="s">
        <v>19</v>
      </c>
      <c r="N96" s="200" t="s">
        <v>43</v>
      </c>
      <c r="O96" s="75"/>
      <c r="P96" s="201">
        <f>O96*H96</f>
        <v>0</v>
      </c>
      <c r="Q96" s="201">
        <v>0</v>
      </c>
      <c r="R96" s="201">
        <f>Q96*H96</f>
        <v>0</v>
      </c>
      <c r="S96" s="201">
        <v>0</v>
      </c>
      <c r="T96" s="202">
        <f>S96*H96</f>
        <v>0</v>
      </c>
      <c r="AR96" s="13" t="s">
        <v>81</v>
      </c>
      <c r="AT96" s="13" t="s">
        <v>135</v>
      </c>
      <c r="AU96" s="13" t="s">
        <v>77</v>
      </c>
      <c r="AY96" s="13" t="s">
        <v>134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13" t="s">
        <v>77</v>
      </c>
      <c r="BK96" s="203">
        <f>ROUND(I96*H96,2)</f>
        <v>0</v>
      </c>
      <c r="BL96" s="13" t="s">
        <v>77</v>
      </c>
      <c r="BM96" s="13" t="s">
        <v>152</v>
      </c>
    </row>
    <row r="97" s="1" customFormat="1" ht="20.4" customHeight="1">
      <c r="B97" s="34"/>
      <c r="C97" s="191" t="s">
        <v>153</v>
      </c>
      <c r="D97" s="191" t="s">
        <v>135</v>
      </c>
      <c r="E97" s="192" t="s">
        <v>154</v>
      </c>
      <c r="F97" s="193" t="s">
        <v>155</v>
      </c>
      <c r="G97" s="194" t="s">
        <v>150</v>
      </c>
      <c r="H97" s="195">
        <v>10</v>
      </c>
      <c r="I97" s="196"/>
      <c r="J97" s="197">
        <f>ROUND(I97*H97,2)</f>
        <v>0</v>
      </c>
      <c r="K97" s="193" t="s">
        <v>151</v>
      </c>
      <c r="L97" s="198"/>
      <c r="M97" s="199" t="s">
        <v>19</v>
      </c>
      <c r="N97" s="200" t="s">
        <v>43</v>
      </c>
      <c r="O97" s="75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AR97" s="13" t="s">
        <v>81</v>
      </c>
      <c r="AT97" s="13" t="s">
        <v>135</v>
      </c>
      <c r="AU97" s="13" t="s">
        <v>77</v>
      </c>
      <c r="AY97" s="13" t="s">
        <v>134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13" t="s">
        <v>77</v>
      </c>
      <c r="BK97" s="203">
        <f>ROUND(I97*H97,2)</f>
        <v>0</v>
      </c>
      <c r="BL97" s="13" t="s">
        <v>77</v>
      </c>
      <c r="BM97" s="13" t="s">
        <v>156</v>
      </c>
    </row>
    <row r="98" s="1" customFormat="1" ht="20.4" customHeight="1">
      <c r="B98" s="34"/>
      <c r="C98" s="191" t="s">
        <v>157</v>
      </c>
      <c r="D98" s="191" t="s">
        <v>135</v>
      </c>
      <c r="E98" s="192" t="s">
        <v>158</v>
      </c>
      <c r="F98" s="193" t="s">
        <v>159</v>
      </c>
      <c r="G98" s="194" t="s">
        <v>150</v>
      </c>
      <c r="H98" s="195">
        <v>1000</v>
      </c>
      <c r="I98" s="196"/>
      <c r="J98" s="197">
        <f>ROUND(I98*H98,2)</f>
        <v>0</v>
      </c>
      <c r="K98" s="193" t="s">
        <v>151</v>
      </c>
      <c r="L98" s="198"/>
      <c r="M98" s="199" t="s">
        <v>19</v>
      </c>
      <c r="N98" s="200" t="s">
        <v>43</v>
      </c>
      <c r="O98" s="75"/>
      <c r="P98" s="201">
        <f>O98*H98</f>
        <v>0</v>
      </c>
      <c r="Q98" s="201">
        <v>0</v>
      </c>
      <c r="R98" s="201">
        <f>Q98*H98</f>
        <v>0</v>
      </c>
      <c r="S98" s="201">
        <v>0</v>
      </c>
      <c r="T98" s="202">
        <f>S98*H98</f>
        <v>0</v>
      </c>
      <c r="AR98" s="13" t="s">
        <v>81</v>
      </c>
      <c r="AT98" s="13" t="s">
        <v>135</v>
      </c>
      <c r="AU98" s="13" t="s">
        <v>77</v>
      </c>
      <c r="AY98" s="13" t="s">
        <v>134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13" t="s">
        <v>77</v>
      </c>
      <c r="BK98" s="203">
        <f>ROUND(I98*H98,2)</f>
        <v>0</v>
      </c>
      <c r="BL98" s="13" t="s">
        <v>77</v>
      </c>
      <c r="BM98" s="13" t="s">
        <v>160</v>
      </c>
    </row>
    <row r="99" s="1" customFormat="1" ht="20.4" customHeight="1">
      <c r="B99" s="34"/>
      <c r="C99" s="191" t="s">
        <v>99</v>
      </c>
      <c r="D99" s="191" t="s">
        <v>135</v>
      </c>
      <c r="E99" s="192" t="s">
        <v>161</v>
      </c>
      <c r="F99" s="193" t="s">
        <v>162</v>
      </c>
      <c r="G99" s="194" t="s">
        <v>163</v>
      </c>
      <c r="H99" s="195">
        <v>18</v>
      </c>
      <c r="I99" s="196"/>
      <c r="J99" s="197">
        <f>ROUND(I99*H99,2)</f>
        <v>0</v>
      </c>
      <c r="K99" s="193" t="s">
        <v>151</v>
      </c>
      <c r="L99" s="198"/>
      <c r="M99" s="199" t="s">
        <v>19</v>
      </c>
      <c r="N99" s="200" t="s">
        <v>43</v>
      </c>
      <c r="O99" s="75"/>
      <c r="P99" s="201">
        <f>O99*H99</f>
        <v>0</v>
      </c>
      <c r="Q99" s="201">
        <v>0</v>
      </c>
      <c r="R99" s="201">
        <f>Q99*H99</f>
        <v>0</v>
      </c>
      <c r="S99" s="201">
        <v>0</v>
      </c>
      <c r="T99" s="202">
        <f>S99*H99</f>
        <v>0</v>
      </c>
      <c r="AR99" s="13" t="s">
        <v>81</v>
      </c>
      <c r="AT99" s="13" t="s">
        <v>135</v>
      </c>
      <c r="AU99" s="13" t="s">
        <v>77</v>
      </c>
      <c r="AY99" s="13" t="s">
        <v>134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13" t="s">
        <v>77</v>
      </c>
      <c r="BK99" s="203">
        <f>ROUND(I99*H99,2)</f>
        <v>0</v>
      </c>
      <c r="BL99" s="13" t="s">
        <v>77</v>
      </c>
      <c r="BM99" s="13" t="s">
        <v>164</v>
      </c>
    </row>
    <row r="100" s="1" customFormat="1" ht="20.4" customHeight="1">
      <c r="B100" s="34"/>
      <c r="C100" s="191" t="s">
        <v>102</v>
      </c>
      <c r="D100" s="191" t="s">
        <v>135</v>
      </c>
      <c r="E100" s="192" t="s">
        <v>165</v>
      </c>
      <c r="F100" s="193" t="s">
        <v>166</v>
      </c>
      <c r="G100" s="194" t="s">
        <v>163</v>
      </c>
      <c r="H100" s="195">
        <v>8</v>
      </c>
      <c r="I100" s="196"/>
      <c r="J100" s="197">
        <f>ROUND(I100*H100,2)</f>
        <v>0</v>
      </c>
      <c r="K100" s="193" t="s">
        <v>151</v>
      </c>
      <c r="L100" s="198"/>
      <c r="M100" s="199" t="s">
        <v>19</v>
      </c>
      <c r="N100" s="200" t="s">
        <v>43</v>
      </c>
      <c r="O100" s="75"/>
      <c r="P100" s="201">
        <f>O100*H100</f>
        <v>0</v>
      </c>
      <c r="Q100" s="201">
        <v>0</v>
      </c>
      <c r="R100" s="201">
        <f>Q100*H100</f>
        <v>0</v>
      </c>
      <c r="S100" s="201">
        <v>0</v>
      </c>
      <c r="T100" s="202">
        <f>S100*H100</f>
        <v>0</v>
      </c>
      <c r="AR100" s="13" t="s">
        <v>81</v>
      </c>
      <c r="AT100" s="13" t="s">
        <v>135</v>
      </c>
      <c r="AU100" s="13" t="s">
        <v>77</v>
      </c>
      <c r="AY100" s="13" t="s">
        <v>134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13" t="s">
        <v>77</v>
      </c>
      <c r="BK100" s="203">
        <f>ROUND(I100*H100,2)</f>
        <v>0</v>
      </c>
      <c r="BL100" s="13" t="s">
        <v>77</v>
      </c>
      <c r="BM100" s="13" t="s">
        <v>167</v>
      </c>
    </row>
    <row r="101" s="1" customFormat="1" ht="20.4" customHeight="1">
      <c r="B101" s="34"/>
      <c r="C101" s="191" t="s">
        <v>147</v>
      </c>
      <c r="D101" s="191" t="s">
        <v>135</v>
      </c>
      <c r="E101" s="192" t="s">
        <v>168</v>
      </c>
      <c r="F101" s="193" t="s">
        <v>169</v>
      </c>
      <c r="G101" s="194" t="s">
        <v>163</v>
      </c>
      <c r="H101" s="195">
        <v>8</v>
      </c>
      <c r="I101" s="196"/>
      <c r="J101" s="197">
        <f>ROUND(I101*H101,2)</f>
        <v>0</v>
      </c>
      <c r="K101" s="193" t="s">
        <v>151</v>
      </c>
      <c r="L101" s="198"/>
      <c r="M101" s="199" t="s">
        <v>19</v>
      </c>
      <c r="N101" s="200" t="s">
        <v>43</v>
      </c>
      <c r="O101" s="75"/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AR101" s="13" t="s">
        <v>81</v>
      </c>
      <c r="AT101" s="13" t="s">
        <v>135</v>
      </c>
      <c r="AU101" s="13" t="s">
        <v>77</v>
      </c>
      <c r="AY101" s="13" t="s">
        <v>134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13" t="s">
        <v>77</v>
      </c>
      <c r="BK101" s="203">
        <f>ROUND(I101*H101,2)</f>
        <v>0</v>
      </c>
      <c r="BL101" s="13" t="s">
        <v>77</v>
      </c>
      <c r="BM101" s="13" t="s">
        <v>170</v>
      </c>
    </row>
    <row r="102" s="1" customFormat="1" ht="20.4" customHeight="1">
      <c r="B102" s="34"/>
      <c r="C102" s="191" t="s">
        <v>171</v>
      </c>
      <c r="D102" s="191" t="s">
        <v>135</v>
      </c>
      <c r="E102" s="192" t="s">
        <v>172</v>
      </c>
      <c r="F102" s="193" t="s">
        <v>173</v>
      </c>
      <c r="G102" s="194" t="s">
        <v>163</v>
      </c>
      <c r="H102" s="195">
        <v>2</v>
      </c>
      <c r="I102" s="196"/>
      <c r="J102" s="197">
        <f>ROUND(I102*H102,2)</f>
        <v>0</v>
      </c>
      <c r="K102" s="193" t="s">
        <v>151</v>
      </c>
      <c r="L102" s="198"/>
      <c r="M102" s="199" t="s">
        <v>19</v>
      </c>
      <c r="N102" s="200" t="s">
        <v>43</v>
      </c>
      <c r="O102" s="75"/>
      <c r="P102" s="201">
        <f>O102*H102</f>
        <v>0</v>
      </c>
      <c r="Q102" s="201">
        <v>0</v>
      </c>
      <c r="R102" s="201">
        <f>Q102*H102</f>
        <v>0</v>
      </c>
      <c r="S102" s="201">
        <v>0</v>
      </c>
      <c r="T102" s="202">
        <f>S102*H102</f>
        <v>0</v>
      </c>
      <c r="AR102" s="13" t="s">
        <v>81</v>
      </c>
      <c r="AT102" s="13" t="s">
        <v>135</v>
      </c>
      <c r="AU102" s="13" t="s">
        <v>77</v>
      </c>
      <c r="AY102" s="13" t="s">
        <v>134</v>
      </c>
      <c r="BE102" s="203">
        <f>IF(N102="základní",J102,0)</f>
        <v>0</v>
      </c>
      <c r="BF102" s="203">
        <f>IF(N102="snížená",J102,0)</f>
        <v>0</v>
      </c>
      <c r="BG102" s="203">
        <f>IF(N102="zákl. přenesená",J102,0)</f>
        <v>0</v>
      </c>
      <c r="BH102" s="203">
        <f>IF(N102="sníž. přenesená",J102,0)</f>
        <v>0</v>
      </c>
      <c r="BI102" s="203">
        <f>IF(N102="nulová",J102,0)</f>
        <v>0</v>
      </c>
      <c r="BJ102" s="13" t="s">
        <v>77</v>
      </c>
      <c r="BK102" s="203">
        <f>ROUND(I102*H102,2)</f>
        <v>0</v>
      </c>
      <c r="BL102" s="13" t="s">
        <v>77</v>
      </c>
      <c r="BM102" s="13" t="s">
        <v>174</v>
      </c>
    </row>
    <row r="103" s="1" customFormat="1" ht="20.4" customHeight="1">
      <c r="B103" s="34"/>
      <c r="C103" s="191" t="s">
        <v>175</v>
      </c>
      <c r="D103" s="191" t="s">
        <v>135</v>
      </c>
      <c r="E103" s="192" t="s">
        <v>176</v>
      </c>
      <c r="F103" s="193" t="s">
        <v>177</v>
      </c>
      <c r="G103" s="194" t="s">
        <v>163</v>
      </c>
      <c r="H103" s="195">
        <v>9</v>
      </c>
      <c r="I103" s="196"/>
      <c r="J103" s="197">
        <f>ROUND(I103*H103,2)</f>
        <v>0</v>
      </c>
      <c r="K103" s="193" t="s">
        <v>151</v>
      </c>
      <c r="L103" s="198"/>
      <c r="M103" s="199" t="s">
        <v>19</v>
      </c>
      <c r="N103" s="200" t="s">
        <v>43</v>
      </c>
      <c r="O103" s="75"/>
      <c r="P103" s="201">
        <f>O103*H103</f>
        <v>0</v>
      </c>
      <c r="Q103" s="201">
        <v>0</v>
      </c>
      <c r="R103" s="201">
        <f>Q103*H103</f>
        <v>0</v>
      </c>
      <c r="S103" s="201">
        <v>0</v>
      </c>
      <c r="T103" s="202">
        <f>S103*H103</f>
        <v>0</v>
      </c>
      <c r="AR103" s="13" t="s">
        <v>81</v>
      </c>
      <c r="AT103" s="13" t="s">
        <v>135</v>
      </c>
      <c r="AU103" s="13" t="s">
        <v>77</v>
      </c>
      <c r="AY103" s="13" t="s">
        <v>134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13" t="s">
        <v>77</v>
      </c>
      <c r="BK103" s="203">
        <f>ROUND(I103*H103,2)</f>
        <v>0</v>
      </c>
      <c r="BL103" s="13" t="s">
        <v>77</v>
      </c>
      <c r="BM103" s="13" t="s">
        <v>178</v>
      </c>
    </row>
    <row r="104" s="1" customFormat="1" ht="14.4" customHeight="1">
      <c r="B104" s="34"/>
      <c r="C104" s="191" t="s">
        <v>72</v>
      </c>
      <c r="D104" s="191" t="s">
        <v>135</v>
      </c>
      <c r="E104" s="192" t="s">
        <v>179</v>
      </c>
      <c r="F104" s="193" t="s">
        <v>180</v>
      </c>
      <c r="G104" s="194" t="s">
        <v>138</v>
      </c>
      <c r="H104" s="195">
        <v>4</v>
      </c>
      <c r="I104" s="196"/>
      <c r="J104" s="197">
        <f>ROUND(I104*H104,2)</f>
        <v>0</v>
      </c>
      <c r="K104" s="193" t="s">
        <v>19</v>
      </c>
      <c r="L104" s="198"/>
      <c r="M104" s="199" t="s">
        <v>19</v>
      </c>
      <c r="N104" s="200" t="s">
        <v>43</v>
      </c>
      <c r="O104" s="75"/>
      <c r="P104" s="201">
        <f>O104*H104</f>
        <v>0</v>
      </c>
      <c r="Q104" s="201">
        <v>0</v>
      </c>
      <c r="R104" s="201">
        <f>Q104*H104</f>
        <v>0</v>
      </c>
      <c r="S104" s="201">
        <v>0</v>
      </c>
      <c r="T104" s="202">
        <f>S104*H104</f>
        <v>0</v>
      </c>
      <c r="AR104" s="13" t="s">
        <v>99</v>
      </c>
      <c r="AT104" s="13" t="s">
        <v>135</v>
      </c>
      <c r="AU104" s="13" t="s">
        <v>77</v>
      </c>
      <c r="AY104" s="13" t="s">
        <v>134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13" t="s">
        <v>77</v>
      </c>
      <c r="BK104" s="203">
        <f>ROUND(I104*H104,2)</f>
        <v>0</v>
      </c>
      <c r="BL104" s="13" t="s">
        <v>87</v>
      </c>
      <c r="BM104" s="13" t="s">
        <v>175</v>
      </c>
    </row>
    <row r="105" s="1" customFormat="1" ht="14.4" customHeight="1">
      <c r="B105" s="34"/>
      <c r="C105" s="191" t="s">
        <v>72</v>
      </c>
      <c r="D105" s="191" t="s">
        <v>135</v>
      </c>
      <c r="E105" s="192" t="s">
        <v>181</v>
      </c>
      <c r="F105" s="193" t="s">
        <v>182</v>
      </c>
      <c r="G105" s="194" t="s">
        <v>138</v>
      </c>
      <c r="H105" s="195">
        <v>2</v>
      </c>
      <c r="I105" s="196"/>
      <c r="J105" s="197">
        <f>ROUND(I105*H105,2)</f>
        <v>0</v>
      </c>
      <c r="K105" s="193" t="s">
        <v>19</v>
      </c>
      <c r="L105" s="198"/>
      <c r="M105" s="199" t="s">
        <v>19</v>
      </c>
      <c r="N105" s="200" t="s">
        <v>43</v>
      </c>
      <c r="O105" s="75"/>
      <c r="P105" s="201">
        <f>O105*H105</f>
        <v>0</v>
      </c>
      <c r="Q105" s="201">
        <v>0</v>
      </c>
      <c r="R105" s="201">
        <f>Q105*H105</f>
        <v>0</v>
      </c>
      <c r="S105" s="201">
        <v>0</v>
      </c>
      <c r="T105" s="202">
        <f>S105*H105</f>
        <v>0</v>
      </c>
      <c r="AR105" s="13" t="s">
        <v>99</v>
      </c>
      <c r="AT105" s="13" t="s">
        <v>135</v>
      </c>
      <c r="AU105" s="13" t="s">
        <v>77</v>
      </c>
      <c r="AY105" s="13" t="s">
        <v>134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13" t="s">
        <v>77</v>
      </c>
      <c r="BK105" s="203">
        <f>ROUND(I105*H105,2)</f>
        <v>0</v>
      </c>
      <c r="BL105" s="13" t="s">
        <v>87</v>
      </c>
      <c r="BM105" s="13" t="s">
        <v>157</v>
      </c>
    </row>
    <row r="106" s="1" customFormat="1" ht="14.4" customHeight="1">
      <c r="B106" s="34"/>
      <c r="C106" s="191" t="s">
        <v>72</v>
      </c>
      <c r="D106" s="191" t="s">
        <v>135</v>
      </c>
      <c r="E106" s="192" t="s">
        <v>183</v>
      </c>
      <c r="F106" s="193" t="s">
        <v>184</v>
      </c>
      <c r="G106" s="194" t="s">
        <v>185</v>
      </c>
      <c r="H106" s="195">
        <v>1</v>
      </c>
      <c r="I106" s="196"/>
      <c r="J106" s="197">
        <f>ROUND(I106*H106,2)</f>
        <v>0</v>
      </c>
      <c r="K106" s="193" t="s">
        <v>19</v>
      </c>
      <c r="L106" s="198"/>
      <c r="M106" s="199" t="s">
        <v>19</v>
      </c>
      <c r="N106" s="200" t="s">
        <v>43</v>
      </c>
      <c r="O106" s="75"/>
      <c r="P106" s="201">
        <f>O106*H106</f>
        <v>0</v>
      </c>
      <c r="Q106" s="201">
        <v>0</v>
      </c>
      <c r="R106" s="201">
        <f>Q106*H106</f>
        <v>0</v>
      </c>
      <c r="S106" s="201">
        <v>0</v>
      </c>
      <c r="T106" s="202">
        <f>S106*H106</f>
        <v>0</v>
      </c>
      <c r="AR106" s="13" t="s">
        <v>99</v>
      </c>
      <c r="AT106" s="13" t="s">
        <v>135</v>
      </c>
      <c r="AU106" s="13" t="s">
        <v>77</v>
      </c>
      <c r="AY106" s="13" t="s">
        <v>134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13" t="s">
        <v>77</v>
      </c>
      <c r="BK106" s="203">
        <f>ROUND(I106*H106,2)</f>
        <v>0</v>
      </c>
      <c r="BL106" s="13" t="s">
        <v>87</v>
      </c>
      <c r="BM106" s="13" t="s">
        <v>186</v>
      </c>
    </row>
    <row r="107" s="1" customFormat="1" ht="20.4" customHeight="1">
      <c r="B107" s="34"/>
      <c r="C107" s="191" t="s">
        <v>72</v>
      </c>
      <c r="D107" s="191" t="s">
        <v>135</v>
      </c>
      <c r="E107" s="192" t="s">
        <v>187</v>
      </c>
      <c r="F107" s="193" t="s">
        <v>188</v>
      </c>
      <c r="G107" s="194" t="s">
        <v>138</v>
      </c>
      <c r="H107" s="195">
        <v>1</v>
      </c>
      <c r="I107" s="196"/>
      <c r="J107" s="197">
        <f>ROUND(I107*H107,2)</f>
        <v>0</v>
      </c>
      <c r="K107" s="193" t="s">
        <v>19</v>
      </c>
      <c r="L107" s="198"/>
      <c r="M107" s="199" t="s">
        <v>19</v>
      </c>
      <c r="N107" s="200" t="s">
        <v>43</v>
      </c>
      <c r="O107" s="75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AR107" s="13" t="s">
        <v>99</v>
      </c>
      <c r="AT107" s="13" t="s">
        <v>135</v>
      </c>
      <c r="AU107" s="13" t="s">
        <v>77</v>
      </c>
      <c r="AY107" s="13" t="s">
        <v>134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13" t="s">
        <v>77</v>
      </c>
      <c r="BK107" s="203">
        <f>ROUND(I107*H107,2)</f>
        <v>0</v>
      </c>
      <c r="BL107" s="13" t="s">
        <v>87</v>
      </c>
      <c r="BM107" s="13" t="s">
        <v>189</v>
      </c>
    </row>
    <row r="108" s="1" customFormat="1" ht="14.4" customHeight="1">
      <c r="B108" s="34"/>
      <c r="C108" s="191" t="s">
        <v>72</v>
      </c>
      <c r="D108" s="191" t="s">
        <v>135</v>
      </c>
      <c r="E108" s="192" t="s">
        <v>190</v>
      </c>
      <c r="F108" s="193" t="s">
        <v>191</v>
      </c>
      <c r="G108" s="194" t="s">
        <v>138</v>
      </c>
      <c r="H108" s="195">
        <v>1</v>
      </c>
      <c r="I108" s="196"/>
      <c r="J108" s="197">
        <f>ROUND(I108*H108,2)</f>
        <v>0</v>
      </c>
      <c r="K108" s="193" t="s">
        <v>19</v>
      </c>
      <c r="L108" s="198"/>
      <c r="M108" s="199" t="s">
        <v>19</v>
      </c>
      <c r="N108" s="200" t="s">
        <v>43</v>
      </c>
      <c r="O108" s="75"/>
      <c r="P108" s="201">
        <f>O108*H108</f>
        <v>0</v>
      </c>
      <c r="Q108" s="201">
        <v>0</v>
      </c>
      <c r="R108" s="201">
        <f>Q108*H108</f>
        <v>0</v>
      </c>
      <c r="S108" s="201">
        <v>0</v>
      </c>
      <c r="T108" s="202">
        <f>S108*H108</f>
        <v>0</v>
      </c>
      <c r="AR108" s="13" t="s">
        <v>99</v>
      </c>
      <c r="AT108" s="13" t="s">
        <v>135</v>
      </c>
      <c r="AU108" s="13" t="s">
        <v>77</v>
      </c>
      <c r="AY108" s="13" t="s">
        <v>134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13" t="s">
        <v>77</v>
      </c>
      <c r="BK108" s="203">
        <f>ROUND(I108*H108,2)</f>
        <v>0</v>
      </c>
      <c r="BL108" s="13" t="s">
        <v>87</v>
      </c>
      <c r="BM108" s="13" t="s">
        <v>192</v>
      </c>
    </row>
    <row r="109" s="1" customFormat="1" ht="20.4" customHeight="1">
      <c r="B109" s="34"/>
      <c r="C109" s="191" t="s">
        <v>72</v>
      </c>
      <c r="D109" s="191" t="s">
        <v>135</v>
      </c>
      <c r="E109" s="192" t="s">
        <v>193</v>
      </c>
      <c r="F109" s="193" t="s">
        <v>194</v>
      </c>
      <c r="G109" s="194" t="s">
        <v>138</v>
      </c>
      <c r="H109" s="195">
        <v>1</v>
      </c>
      <c r="I109" s="196"/>
      <c r="J109" s="197">
        <f>ROUND(I109*H109,2)</f>
        <v>0</v>
      </c>
      <c r="K109" s="193" t="s">
        <v>19</v>
      </c>
      <c r="L109" s="198"/>
      <c r="M109" s="199" t="s">
        <v>19</v>
      </c>
      <c r="N109" s="200" t="s">
        <v>43</v>
      </c>
      <c r="O109" s="75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AR109" s="13" t="s">
        <v>99</v>
      </c>
      <c r="AT109" s="13" t="s">
        <v>135</v>
      </c>
      <c r="AU109" s="13" t="s">
        <v>77</v>
      </c>
      <c r="AY109" s="13" t="s">
        <v>134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13" t="s">
        <v>77</v>
      </c>
      <c r="BK109" s="203">
        <f>ROUND(I109*H109,2)</f>
        <v>0</v>
      </c>
      <c r="BL109" s="13" t="s">
        <v>87</v>
      </c>
      <c r="BM109" s="13" t="s">
        <v>195</v>
      </c>
    </row>
    <row r="110" s="1" customFormat="1" ht="14.4" customHeight="1">
      <c r="B110" s="34"/>
      <c r="C110" s="191" t="s">
        <v>72</v>
      </c>
      <c r="D110" s="191" t="s">
        <v>135</v>
      </c>
      <c r="E110" s="192" t="s">
        <v>196</v>
      </c>
      <c r="F110" s="193" t="s">
        <v>197</v>
      </c>
      <c r="G110" s="194" t="s">
        <v>138</v>
      </c>
      <c r="H110" s="195">
        <v>1</v>
      </c>
      <c r="I110" s="196"/>
      <c r="J110" s="197">
        <f>ROUND(I110*H110,2)</f>
        <v>0</v>
      </c>
      <c r="K110" s="193" t="s">
        <v>19</v>
      </c>
      <c r="L110" s="198"/>
      <c r="M110" s="199" t="s">
        <v>19</v>
      </c>
      <c r="N110" s="200" t="s">
        <v>43</v>
      </c>
      <c r="O110" s="75"/>
      <c r="P110" s="201">
        <f>O110*H110</f>
        <v>0</v>
      </c>
      <c r="Q110" s="201">
        <v>0</v>
      </c>
      <c r="R110" s="201">
        <f>Q110*H110</f>
        <v>0</v>
      </c>
      <c r="S110" s="201">
        <v>0</v>
      </c>
      <c r="T110" s="202">
        <f>S110*H110</f>
        <v>0</v>
      </c>
      <c r="AR110" s="13" t="s">
        <v>99</v>
      </c>
      <c r="AT110" s="13" t="s">
        <v>135</v>
      </c>
      <c r="AU110" s="13" t="s">
        <v>77</v>
      </c>
      <c r="AY110" s="13" t="s">
        <v>134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13" t="s">
        <v>77</v>
      </c>
      <c r="BK110" s="203">
        <f>ROUND(I110*H110,2)</f>
        <v>0</v>
      </c>
      <c r="BL110" s="13" t="s">
        <v>87</v>
      </c>
      <c r="BM110" s="13" t="s">
        <v>198</v>
      </c>
    </row>
    <row r="111" s="1" customFormat="1" ht="14.4" customHeight="1">
      <c r="B111" s="34"/>
      <c r="C111" s="191" t="s">
        <v>72</v>
      </c>
      <c r="D111" s="191" t="s">
        <v>135</v>
      </c>
      <c r="E111" s="192" t="s">
        <v>199</v>
      </c>
      <c r="F111" s="193" t="s">
        <v>200</v>
      </c>
      <c r="G111" s="194" t="s">
        <v>138</v>
      </c>
      <c r="H111" s="195">
        <v>1</v>
      </c>
      <c r="I111" s="196"/>
      <c r="J111" s="197">
        <f>ROUND(I111*H111,2)</f>
        <v>0</v>
      </c>
      <c r="K111" s="193" t="s">
        <v>19</v>
      </c>
      <c r="L111" s="198"/>
      <c r="M111" s="199" t="s">
        <v>19</v>
      </c>
      <c r="N111" s="200" t="s">
        <v>43</v>
      </c>
      <c r="O111" s="75"/>
      <c r="P111" s="201">
        <f>O111*H111</f>
        <v>0</v>
      </c>
      <c r="Q111" s="201">
        <v>0</v>
      </c>
      <c r="R111" s="201">
        <f>Q111*H111</f>
        <v>0</v>
      </c>
      <c r="S111" s="201">
        <v>0</v>
      </c>
      <c r="T111" s="202">
        <f>S111*H111</f>
        <v>0</v>
      </c>
      <c r="AR111" s="13" t="s">
        <v>99</v>
      </c>
      <c r="AT111" s="13" t="s">
        <v>135</v>
      </c>
      <c r="AU111" s="13" t="s">
        <v>77</v>
      </c>
      <c r="AY111" s="13" t="s">
        <v>134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13" t="s">
        <v>77</v>
      </c>
      <c r="BK111" s="203">
        <f>ROUND(I111*H111,2)</f>
        <v>0</v>
      </c>
      <c r="BL111" s="13" t="s">
        <v>87</v>
      </c>
      <c r="BM111" s="13" t="s">
        <v>201</v>
      </c>
    </row>
    <row r="112" s="1" customFormat="1" ht="14.4" customHeight="1">
      <c r="B112" s="34"/>
      <c r="C112" s="191" t="s">
        <v>72</v>
      </c>
      <c r="D112" s="191" t="s">
        <v>135</v>
      </c>
      <c r="E112" s="192" t="s">
        <v>202</v>
      </c>
      <c r="F112" s="193" t="s">
        <v>203</v>
      </c>
      <c r="G112" s="194" t="s">
        <v>138</v>
      </c>
      <c r="H112" s="195">
        <v>1</v>
      </c>
      <c r="I112" s="196"/>
      <c r="J112" s="197">
        <f>ROUND(I112*H112,2)</f>
        <v>0</v>
      </c>
      <c r="K112" s="193" t="s">
        <v>19</v>
      </c>
      <c r="L112" s="198"/>
      <c r="M112" s="199" t="s">
        <v>19</v>
      </c>
      <c r="N112" s="200" t="s">
        <v>43</v>
      </c>
      <c r="O112" s="75"/>
      <c r="P112" s="201">
        <f>O112*H112</f>
        <v>0</v>
      </c>
      <c r="Q112" s="201">
        <v>0</v>
      </c>
      <c r="R112" s="201">
        <f>Q112*H112</f>
        <v>0</v>
      </c>
      <c r="S112" s="201">
        <v>0</v>
      </c>
      <c r="T112" s="202">
        <f>S112*H112</f>
        <v>0</v>
      </c>
      <c r="AR112" s="13" t="s">
        <v>99</v>
      </c>
      <c r="AT112" s="13" t="s">
        <v>135</v>
      </c>
      <c r="AU112" s="13" t="s">
        <v>77</v>
      </c>
      <c r="AY112" s="13" t="s">
        <v>134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13" t="s">
        <v>77</v>
      </c>
      <c r="BK112" s="203">
        <f>ROUND(I112*H112,2)</f>
        <v>0</v>
      </c>
      <c r="BL112" s="13" t="s">
        <v>87</v>
      </c>
      <c r="BM112" s="13" t="s">
        <v>204</v>
      </c>
    </row>
    <row r="113" s="1" customFormat="1" ht="14.4" customHeight="1">
      <c r="B113" s="34"/>
      <c r="C113" s="191" t="s">
        <v>72</v>
      </c>
      <c r="D113" s="191" t="s">
        <v>135</v>
      </c>
      <c r="E113" s="192" t="s">
        <v>205</v>
      </c>
      <c r="F113" s="193" t="s">
        <v>206</v>
      </c>
      <c r="G113" s="194" t="s">
        <v>138</v>
      </c>
      <c r="H113" s="195">
        <v>1</v>
      </c>
      <c r="I113" s="196"/>
      <c r="J113" s="197">
        <f>ROUND(I113*H113,2)</f>
        <v>0</v>
      </c>
      <c r="K113" s="193" t="s">
        <v>19</v>
      </c>
      <c r="L113" s="198"/>
      <c r="M113" s="199" t="s">
        <v>19</v>
      </c>
      <c r="N113" s="200" t="s">
        <v>43</v>
      </c>
      <c r="O113" s="75"/>
      <c r="P113" s="201">
        <f>O113*H113</f>
        <v>0</v>
      </c>
      <c r="Q113" s="201">
        <v>0</v>
      </c>
      <c r="R113" s="201">
        <f>Q113*H113</f>
        <v>0</v>
      </c>
      <c r="S113" s="201">
        <v>0</v>
      </c>
      <c r="T113" s="202">
        <f>S113*H113</f>
        <v>0</v>
      </c>
      <c r="AR113" s="13" t="s">
        <v>99</v>
      </c>
      <c r="AT113" s="13" t="s">
        <v>135</v>
      </c>
      <c r="AU113" s="13" t="s">
        <v>77</v>
      </c>
      <c r="AY113" s="13" t="s">
        <v>134</v>
      </c>
      <c r="BE113" s="203">
        <f>IF(N113="základní",J113,0)</f>
        <v>0</v>
      </c>
      <c r="BF113" s="203">
        <f>IF(N113="snížená",J113,0)</f>
        <v>0</v>
      </c>
      <c r="BG113" s="203">
        <f>IF(N113="zákl. přenesená",J113,0)</f>
        <v>0</v>
      </c>
      <c r="BH113" s="203">
        <f>IF(N113="sníž. přenesená",J113,0)</f>
        <v>0</v>
      </c>
      <c r="BI113" s="203">
        <f>IF(N113="nulová",J113,0)</f>
        <v>0</v>
      </c>
      <c r="BJ113" s="13" t="s">
        <v>77</v>
      </c>
      <c r="BK113" s="203">
        <f>ROUND(I113*H113,2)</f>
        <v>0</v>
      </c>
      <c r="BL113" s="13" t="s">
        <v>87</v>
      </c>
      <c r="BM113" s="13" t="s">
        <v>207</v>
      </c>
    </row>
    <row r="114" s="1" customFormat="1" ht="14.4" customHeight="1">
      <c r="B114" s="34"/>
      <c r="C114" s="191" t="s">
        <v>72</v>
      </c>
      <c r="D114" s="191" t="s">
        <v>135</v>
      </c>
      <c r="E114" s="192" t="s">
        <v>208</v>
      </c>
      <c r="F114" s="193" t="s">
        <v>209</v>
      </c>
      <c r="G114" s="194" t="s">
        <v>138</v>
      </c>
      <c r="H114" s="195">
        <v>9</v>
      </c>
      <c r="I114" s="196"/>
      <c r="J114" s="197">
        <f>ROUND(I114*H114,2)</f>
        <v>0</v>
      </c>
      <c r="K114" s="193" t="s">
        <v>19</v>
      </c>
      <c r="L114" s="198"/>
      <c r="M114" s="199" t="s">
        <v>19</v>
      </c>
      <c r="N114" s="200" t="s">
        <v>43</v>
      </c>
      <c r="O114" s="75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AR114" s="13" t="s">
        <v>99</v>
      </c>
      <c r="AT114" s="13" t="s">
        <v>135</v>
      </c>
      <c r="AU114" s="13" t="s">
        <v>77</v>
      </c>
      <c r="AY114" s="13" t="s">
        <v>134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13" t="s">
        <v>77</v>
      </c>
      <c r="BK114" s="203">
        <f>ROUND(I114*H114,2)</f>
        <v>0</v>
      </c>
      <c r="BL114" s="13" t="s">
        <v>87</v>
      </c>
      <c r="BM114" s="13" t="s">
        <v>210</v>
      </c>
    </row>
    <row r="115" s="1" customFormat="1" ht="20.4" customHeight="1">
      <c r="B115" s="34"/>
      <c r="C115" s="191" t="s">
        <v>72</v>
      </c>
      <c r="D115" s="191" t="s">
        <v>135</v>
      </c>
      <c r="E115" s="192" t="s">
        <v>211</v>
      </c>
      <c r="F115" s="193" t="s">
        <v>212</v>
      </c>
      <c r="G115" s="194" t="s">
        <v>138</v>
      </c>
      <c r="H115" s="195">
        <v>6</v>
      </c>
      <c r="I115" s="196"/>
      <c r="J115" s="197">
        <f>ROUND(I115*H115,2)</f>
        <v>0</v>
      </c>
      <c r="K115" s="193" t="s">
        <v>19</v>
      </c>
      <c r="L115" s="198"/>
      <c r="M115" s="199" t="s">
        <v>19</v>
      </c>
      <c r="N115" s="200" t="s">
        <v>43</v>
      </c>
      <c r="O115" s="75"/>
      <c r="P115" s="201">
        <f>O115*H115</f>
        <v>0</v>
      </c>
      <c r="Q115" s="201">
        <v>0</v>
      </c>
      <c r="R115" s="201">
        <f>Q115*H115</f>
        <v>0</v>
      </c>
      <c r="S115" s="201">
        <v>0</v>
      </c>
      <c r="T115" s="202">
        <f>S115*H115</f>
        <v>0</v>
      </c>
      <c r="AR115" s="13" t="s">
        <v>99</v>
      </c>
      <c r="AT115" s="13" t="s">
        <v>135</v>
      </c>
      <c r="AU115" s="13" t="s">
        <v>77</v>
      </c>
      <c r="AY115" s="13" t="s">
        <v>134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13" t="s">
        <v>77</v>
      </c>
      <c r="BK115" s="203">
        <f>ROUND(I115*H115,2)</f>
        <v>0</v>
      </c>
      <c r="BL115" s="13" t="s">
        <v>87</v>
      </c>
      <c r="BM115" s="13" t="s">
        <v>213</v>
      </c>
    </row>
    <row r="116" s="1" customFormat="1" ht="14.4" customHeight="1">
      <c r="B116" s="34"/>
      <c r="C116" s="191" t="s">
        <v>72</v>
      </c>
      <c r="D116" s="191" t="s">
        <v>135</v>
      </c>
      <c r="E116" s="192" t="s">
        <v>214</v>
      </c>
      <c r="F116" s="193" t="s">
        <v>215</v>
      </c>
      <c r="G116" s="194" t="s">
        <v>138</v>
      </c>
      <c r="H116" s="195">
        <v>18</v>
      </c>
      <c r="I116" s="196"/>
      <c r="J116" s="197">
        <f>ROUND(I116*H116,2)</f>
        <v>0</v>
      </c>
      <c r="K116" s="193" t="s">
        <v>19</v>
      </c>
      <c r="L116" s="198"/>
      <c r="M116" s="199" t="s">
        <v>19</v>
      </c>
      <c r="N116" s="200" t="s">
        <v>43</v>
      </c>
      <c r="O116" s="75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AR116" s="13" t="s">
        <v>99</v>
      </c>
      <c r="AT116" s="13" t="s">
        <v>135</v>
      </c>
      <c r="AU116" s="13" t="s">
        <v>77</v>
      </c>
      <c r="AY116" s="13" t="s">
        <v>134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13" t="s">
        <v>77</v>
      </c>
      <c r="BK116" s="203">
        <f>ROUND(I116*H116,2)</f>
        <v>0</v>
      </c>
      <c r="BL116" s="13" t="s">
        <v>87</v>
      </c>
      <c r="BM116" s="13" t="s">
        <v>216</v>
      </c>
    </row>
    <row r="117" s="1" customFormat="1" ht="14.4" customHeight="1">
      <c r="B117" s="34"/>
      <c r="C117" s="191" t="s">
        <v>72</v>
      </c>
      <c r="D117" s="191" t="s">
        <v>135</v>
      </c>
      <c r="E117" s="192" t="s">
        <v>217</v>
      </c>
      <c r="F117" s="193" t="s">
        <v>218</v>
      </c>
      <c r="G117" s="194" t="s">
        <v>138</v>
      </c>
      <c r="H117" s="195">
        <v>2</v>
      </c>
      <c r="I117" s="196"/>
      <c r="J117" s="197">
        <f>ROUND(I117*H117,2)</f>
        <v>0</v>
      </c>
      <c r="K117" s="193" t="s">
        <v>19</v>
      </c>
      <c r="L117" s="198"/>
      <c r="M117" s="199" t="s">
        <v>19</v>
      </c>
      <c r="N117" s="200" t="s">
        <v>43</v>
      </c>
      <c r="O117" s="75"/>
      <c r="P117" s="201">
        <f>O117*H117</f>
        <v>0</v>
      </c>
      <c r="Q117" s="201">
        <v>0</v>
      </c>
      <c r="R117" s="201">
        <f>Q117*H117</f>
        <v>0</v>
      </c>
      <c r="S117" s="201">
        <v>0</v>
      </c>
      <c r="T117" s="202">
        <f>S117*H117</f>
        <v>0</v>
      </c>
      <c r="AR117" s="13" t="s">
        <v>99</v>
      </c>
      <c r="AT117" s="13" t="s">
        <v>135</v>
      </c>
      <c r="AU117" s="13" t="s">
        <v>77</v>
      </c>
      <c r="AY117" s="13" t="s">
        <v>134</v>
      </c>
      <c r="BE117" s="203">
        <f>IF(N117="základní",J117,0)</f>
        <v>0</v>
      </c>
      <c r="BF117" s="203">
        <f>IF(N117="snížená",J117,0)</f>
        <v>0</v>
      </c>
      <c r="BG117" s="203">
        <f>IF(N117="zákl. přenesená",J117,0)</f>
        <v>0</v>
      </c>
      <c r="BH117" s="203">
        <f>IF(N117="sníž. přenesená",J117,0)</f>
        <v>0</v>
      </c>
      <c r="BI117" s="203">
        <f>IF(N117="nulová",J117,0)</f>
        <v>0</v>
      </c>
      <c r="BJ117" s="13" t="s">
        <v>77</v>
      </c>
      <c r="BK117" s="203">
        <f>ROUND(I117*H117,2)</f>
        <v>0</v>
      </c>
      <c r="BL117" s="13" t="s">
        <v>87</v>
      </c>
      <c r="BM117" s="13" t="s">
        <v>219</v>
      </c>
    </row>
    <row r="118" s="1" customFormat="1" ht="14.4" customHeight="1">
      <c r="B118" s="34"/>
      <c r="C118" s="191" t="s">
        <v>72</v>
      </c>
      <c r="D118" s="191" t="s">
        <v>135</v>
      </c>
      <c r="E118" s="192" t="s">
        <v>220</v>
      </c>
      <c r="F118" s="193" t="s">
        <v>221</v>
      </c>
      <c r="G118" s="194" t="s">
        <v>138</v>
      </c>
      <c r="H118" s="195">
        <v>2</v>
      </c>
      <c r="I118" s="196"/>
      <c r="J118" s="197">
        <f>ROUND(I118*H118,2)</f>
        <v>0</v>
      </c>
      <c r="K118" s="193" t="s">
        <v>19</v>
      </c>
      <c r="L118" s="198"/>
      <c r="M118" s="199" t="s">
        <v>19</v>
      </c>
      <c r="N118" s="200" t="s">
        <v>43</v>
      </c>
      <c r="O118" s="75"/>
      <c r="P118" s="201">
        <f>O118*H118</f>
        <v>0</v>
      </c>
      <c r="Q118" s="201">
        <v>0</v>
      </c>
      <c r="R118" s="201">
        <f>Q118*H118</f>
        <v>0</v>
      </c>
      <c r="S118" s="201">
        <v>0</v>
      </c>
      <c r="T118" s="202">
        <f>S118*H118</f>
        <v>0</v>
      </c>
      <c r="AR118" s="13" t="s">
        <v>99</v>
      </c>
      <c r="AT118" s="13" t="s">
        <v>135</v>
      </c>
      <c r="AU118" s="13" t="s">
        <v>77</v>
      </c>
      <c r="AY118" s="13" t="s">
        <v>134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13" t="s">
        <v>77</v>
      </c>
      <c r="BK118" s="203">
        <f>ROUND(I118*H118,2)</f>
        <v>0</v>
      </c>
      <c r="BL118" s="13" t="s">
        <v>87</v>
      </c>
      <c r="BM118" s="13" t="s">
        <v>222</v>
      </c>
    </row>
    <row r="119" s="1" customFormat="1" ht="14.4" customHeight="1">
      <c r="B119" s="34"/>
      <c r="C119" s="191" t="s">
        <v>72</v>
      </c>
      <c r="D119" s="191" t="s">
        <v>135</v>
      </c>
      <c r="E119" s="192" t="s">
        <v>223</v>
      </c>
      <c r="F119" s="193" t="s">
        <v>224</v>
      </c>
      <c r="G119" s="194" t="s">
        <v>138</v>
      </c>
      <c r="H119" s="195">
        <v>4</v>
      </c>
      <c r="I119" s="196"/>
      <c r="J119" s="197">
        <f>ROUND(I119*H119,2)</f>
        <v>0</v>
      </c>
      <c r="K119" s="193" t="s">
        <v>19</v>
      </c>
      <c r="L119" s="198"/>
      <c r="M119" s="199" t="s">
        <v>19</v>
      </c>
      <c r="N119" s="200" t="s">
        <v>43</v>
      </c>
      <c r="O119" s="75"/>
      <c r="P119" s="201">
        <f>O119*H119</f>
        <v>0</v>
      </c>
      <c r="Q119" s="201">
        <v>0</v>
      </c>
      <c r="R119" s="201">
        <f>Q119*H119</f>
        <v>0</v>
      </c>
      <c r="S119" s="201">
        <v>0</v>
      </c>
      <c r="T119" s="202">
        <f>S119*H119</f>
        <v>0</v>
      </c>
      <c r="AR119" s="13" t="s">
        <v>99</v>
      </c>
      <c r="AT119" s="13" t="s">
        <v>135</v>
      </c>
      <c r="AU119" s="13" t="s">
        <v>77</v>
      </c>
      <c r="AY119" s="13" t="s">
        <v>134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13" t="s">
        <v>77</v>
      </c>
      <c r="BK119" s="203">
        <f>ROUND(I119*H119,2)</f>
        <v>0</v>
      </c>
      <c r="BL119" s="13" t="s">
        <v>87</v>
      </c>
      <c r="BM119" s="13" t="s">
        <v>225</v>
      </c>
    </row>
    <row r="120" s="1" customFormat="1" ht="14.4" customHeight="1">
      <c r="B120" s="34"/>
      <c r="C120" s="191" t="s">
        <v>72</v>
      </c>
      <c r="D120" s="191" t="s">
        <v>135</v>
      </c>
      <c r="E120" s="192" t="s">
        <v>226</v>
      </c>
      <c r="F120" s="193" t="s">
        <v>227</v>
      </c>
      <c r="G120" s="194" t="s">
        <v>138</v>
      </c>
      <c r="H120" s="195">
        <v>2</v>
      </c>
      <c r="I120" s="196"/>
      <c r="J120" s="197">
        <f>ROUND(I120*H120,2)</f>
        <v>0</v>
      </c>
      <c r="K120" s="193" t="s">
        <v>19</v>
      </c>
      <c r="L120" s="198"/>
      <c r="M120" s="199" t="s">
        <v>19</v>
      </c>
      <c r="N120" s="200" t="s">
        <v>43</v>
      </c>
      <c r="O120" s="75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13" t="s">
        <v>99</v>
      </c>
      <c r="AT120" s="13" t="s">
        <v>135</v>
      </c>
      <c r="AU120" s="13" t="s">
        <v>77</v>
      </c>
      <c r="AY120" s="13" t="s">
        <v>134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13" t="s">
        <v>77</v>
      </c>
      <c r="BK120" s="203">
        <f>ROUND(I120*H120,2)</f>
        <v>0</v>
      </c>
      <c r="BL120" s="13" t="s">
        <v>87</v>
      </c>
      <c r="BM120" s="13" t="s">
        <v>228</v>
      </c>
    </row>
    <row r="121" s="1" customFormat="1" ht="14.4" customHeight="1">
      <c r="B121" s="34"/>
      <c r="C121" s="191" t="s">
        <v>72</v>
      </c>
      <c r="D121" s="191" t="s">
        <v>135</v>
      </c>
      <c r="E121" s="192" t="s">
        <v>229</v>
      </c>
      <c r="F121" s="193" t="s">
        <v>230</v>
      </c>
      <c r="G121" s="194" t="s">
        <v>138</v>
      </c>
      <c r="H121" s="195">
        <v>4</v>
      </c>
      <c r="I121" s="196"/>
      <c r="J121" s="197">
        <f>ROUND(I121*H121,2)</f>
        <v>0</v>
      </c>
      <c r="K121" s="193" t="s">
        <v>19</v>
      </c>
      <c r="L121" s="198"/>
      <c r="M121" s="199" t="s">
        <v>19</v>
      </c>
      <c r="N121" s="200" t="s">
        <v>43</v>
      </c>
      <c r="O121" s="75"/>
      <c r="P121" s="201">
        <f>O121*H121</f>
        <v>0</v>
      </c>
      <c r="Q121" s="201">
        <v>0</v>
      </c>
      <c r="R121" s="201">
        <f>Q121*H121</f>
        <v>0</v>
      </c>
      <c r="S121" s="201">
        <v>0</v>
      </c>
      <c r="T121" s="202">
        <f>S121*H121</f>
        <v>0</v>
      </c>
      <c r="AR121" s="13" t="s">
        <v>99</v>
      </c>
      <c r="AT121" s="13" t="s">
        <v>135</v>
      </c>
      <c r="AU121" s="13" t="s">
        <v>77</v>
      </c>
      <c r="AY121" s="13" t="s">
        <v>134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13" t="s">
        <v>77</v>
      </c>
      <c r="BK121" s="203">
        <f>ROUND(I121*H121,2)</f>
        <v>0</v>
      </c>
      <c r="BL121" s="13" t="s">
        <v>87</v>
      </c>
      <c r="BM121" s="13" t="s">
        <v>231</v>
      </c>
    </row>
    <row r="122" s="1" customFormat="1" ht="14.4" customHeight="1">
      <c r="B122" s="34"/>
      <c r="C122" s="191" t="s">
        <v>72</v>
      </c>
      <c r="D122" s="191" t="s">
        <v>135</v>
      </c>
      <c r="E122" s="192" t="s">
        <v>232</v>
      </c>
      <c r="F122" s="193" t="s">
        <v>233</v>
      </c>
      <c r="G122" s="194" t="s">
        <v>138</v>
      </c>
      <c r="H122" s="195">
        <v>4</v>
      </c>
      <c r="I122" s="196"/>
      <c r="J122" s="197">
        <f>ROUND(I122*H122,2)</f>
        <v>0</v>
      </c>
      <c r="K122" s="193" t="s">
        <v>19</v>
      </c>
      <c r="L122" s="198"/>
      <c r="M122" s="199" t="s">
        <v>19</v>
      </c>
      <c r="N122" s="200" t="s">
        <v>43</v>
      </c>
      <c r="O122" s="75"/>
      <c r="P122" s="201">
        <f>O122*H122</f>
        <v>0</v>
      </c>
      <c r="Q122" s="201">
        <v>0</v>
      </c>
      <c r="R122" s="201">
        <f>Q122*H122</f>
        <v>0</v>
      </c>
      <c r="S122" s="201">
        <v>0</v>
      </c>
      <c r="T122" s="202">
        <f>S122*H122</f>
        <v>0</v>
      </c>
      <c r="AR122" s="13" t="s">
        <v>99</v>
      </c>
      <c r="AT122" s="13" t="s">
        <v>135</v>
      </c>
      <c r="AU122" s="13" t="s">
        <v>77</v>
      </c>
      <c r="AY122" s="13" t="s">
        <v>134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13" t="s">
        <v>77</v>
      </c>
      <c r="BK122" s="203">
        <f>ROUND(I122*H122,2)</f>
        <v>0</v>
      </c>
      <c r="BL122" s="13" t="s">
        <v>87</v>
      </c>
      <c r="BM122" s="13" t="s">
        <v>234</v>
      </c>
    </row>
    <row r="123" s="1" customFormat="1" ht="14.4" customHeight="1">
      <c r="B123" s="34"/>
      <c r="C123" s="191" t="s">
        <v>72</v>
      </c>
      <c r="D123" s="191" t="s">
        <v>135</v>
      </c>
      <c r="E123" s="192" t="s">
        <v>235</v>
      </c>
      <c r="F123" s="193" t="s">
        <v>236</v>
      </c>
      <c r="G123" s="194" t="s">
        <v>138</v>
      </c>
      <c r="H123" s="195">
        <v>18</v>
      </c>
      <c r="I123" s="196"/>
      <c r="J123" s="197">
        <f>ROUND(I123*H123,2)</f>
        <v>0</v>
      </c>
      <c r="K123" s="193" t="s">
        <v>19</v>
      </c>
      <c r="L123" s="198"/>
      <c r="M123" s="199" t="s">
        <v>19</v>
      </c>
      <c r="N123" s="200" t="s">
        <v>43</v>
      </c>
      <c r="O123" s="75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AR123" s="13" t="s">
        <v>99</v>
      </c>
      <c r="AT123" s="13" t="s">
        <v>135</v>
      </c>
      <c r="AU123" s="13" t="s">
        <v>77</v>
      </c>
      <c r="AY123" s="13" t="s">
        <v>134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13" t="s">
        <v>77</v>
      </c>
      <c r="BK123" s="203">
        <f>ROUND(I123*H123,2)</f>
        <v>0</v>
      </c>
      <c r="BL123" s="13" t="s">
        <v>87</v>
      </c>
      <c r="BM123" s="13" t="s">
        <v>237</v>
      </c>
    </row>
    <row r="124" s="1" customFormat="1" ht="14.4" customHeight="1">
      <c r="B124" s="34"/>
      <c r="C124" s="191" t="s">
        <v>72</v>
      </c>
      <c r="D124" s="191" t="s">
        <v>135</v>
      </c>
      <c r="E124" s="192" t="s">
        <v>238</v>
      </c>
      <c r="F124" s="193" t="s">
        <v>239</v>
      </c>
      <c r="G124" s="194" t="s">
        <v>138</v>
      </c>
      <c r="H124" s="195">
        <v>46</v>
      </c>
      <c r="I124" s="196"/>
      <c r="J124" s="197">
        <f>ROUND(I124*H124,2)</f>
        <v>0</v>
      </c>
      <c r="K124" s="193" t="s">
        <v>19</v>
      </c>
      <c r="L124" s="198"/>
      <c r="M124" s="199" t="s">
        <v>19</v>
      </c>
      <c r="N124" s="200" t="s">
        <v>43</v>
      </c>
      <c r="O124" s="75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AR124" s="13" t="s">
        <v>99</v>
      </c>
      <c r="AT124" s="13" t="s">
        <v>135</v>
      </c>
      <c r="AU124" s="13" t="s">
        <v>77</v>
      </c>
      <c r="AY124" s="13" t="s">
        <v>134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13" t="s">
        <v>77</v>
      </c>
      <c r="BK124" s="203">
        <f>ROUND(I124*H124,2)</f>
        <v>0</v>
      </c>
      <c r="BL124" s="13" t="s">
        <v>87</v>
      </c>
      <c r="BM124" s="13" t="s">
        <v>240</v>
      </c>
    </row>
    <row r="125" s="1" customFormat="1" ht="14.4" customHeight="1">
      <c r="B125" s="34"/>
      <c r="C125" s="191" t="s">
        <v>72</v>
      </c>
      <c r="D125" s="191" t="s">
        <v>135</v>
      </c>
      <c r="E125" s="192" t="s">
        <v>241</v>
      </c>
      <c r="F125" s="193" t="s">
        <v>242</v>
      </c>
      <c r="G125" s="194" t="s">
        <v>138</v>
      </c>
      <c r="H125" s="195">
        <v>18</v>
      </c>
      <c r="I125" s="196"/>
      <c r="J125" s="197">
        <f>ROUND(I125*H125,2)</f>
        <v>0</v>
      </c>
      <c r="K125" s="193" t="s">
        <v>19</v>
      </c>
      <c r="L125" s="198"/>
      <c r="M125" s="199" t="s">
        <v>19</v>
      </c>
      <c r="N125" s="200" t="s">
        <v>43</v>
      </c>
      <c r="O125" s="75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AR125" s="13" t="s">
        <v>99</v>
      </c>
      <c r="AT125" s="13" t="s">
        <v>135</v>
      </c>
      <c r="AU125" s="13" t="s">
        <v>77</v>
      </c>
      <c r="AY125" s="13" t="s">
        <v>134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13" t="s">
        <v>77</v>
      </c>
      <c r="BK125" s="203">
        <f>ROUND(I125*H125,2)</f>
        <v>0</v>
      </c>
      <c r="BL125" s="13" t="s">
        <v>87</v>
      </c>
      <c r="BM125" s="13" t="s">
        <v>243</v>
      </c>
    </row>
    <row r="126" s="1" customFormat="1" ht="14.4" customHeight="1">
      <c r="B126" s="34"/>
      <c r="C126" s="191" t="s">
        <v>72</v>
      </c>
      <c r="D126" s="191" t="s">
        <v>135</v>
      </c>
      <c r="E126" s="192" t="s">
        <v>244</v>
      </c>
      <c r="F126" s="193" t="s">
        <v>245</v>
      </c>
      <c r="G126" s="194" t="s">
        <v>138</v>
      </c>
      <c r="H126" s="195">
        <v>2</v>
      </c>
      <c r="I126" s="196"/>
      <c r="J126" s="197">
        <f>ROUND(I126*H126,2)</f>
        <v>0</v>
      </c>
      <c r="K126" s="193" t="s">
        <v>19</v>
      </c>
      <c r="L126" s="198"/>
      <c r="M126" s="199" t="s">
        <v>19</v>
      </c>
      <c r="N126" s="200" t="s">
        <v>43</v>
      </c>
      <c r="O126" s="75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AR126" s="13" t="s">
        <v>99</v>
      </c>
      <c r="AT126" s="13" t="s">
        <v>135</v>
      </c>
      <c r="AU126" s="13" t="s">
        <v>77</v>
      </c>
      <c r="AY126" s="13" t="s">
        <v>134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3" t="s">
        <v>77</v>
      </c>
      <c r="BK126" s="203">
        <f>ROUND(I126*H126,2)</f>
        <v>0</v>
      </c>
      <c r="BL126" s="13" t="s">
        <v>87</v>
      </c>
      <c r="BM126" s="13" t="s">
        <v>246</v>
      </c>
    </row>
    <row r="127" s="1" customFormat="1" ht="14.4" customHeight="1">
      <c r="B127" s="34"/>
      <c r="C127" s="191" t="s">
        <v>72</v>
      </c>
      <c r="D127" s="191" t="s">
        <v>135</v>
      </c>
      <c r="E127" s="192" t="s">
        <v>247</v>
      </c>
      <c r="F127" s="193" t="s">
        <v>248</v>
      </c>
      <c r="G127" s="194" t="s">
        <v>138</v>
      </c>
      <c r="H127" s="195">
        <v>8</v>
      </c>
      <c r="I127" s="196"/>
      <c r="J127" s="197">
        <f>ROUND(I127*H127,2)</f>
        <v>0</v>
      </c>
      <c r="K127" s="193" t="s">
        <v>19</v>
      </c>
      <c r="L127" s="198"/>
      <c r="M127" s="199" t="s">
        <v>19</v>
      </c>
      <c r="N127" s="200" t="s">
        <v>43</v>
      </c>
      <c r="O127" s="75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AR127" s="13" t="s">
        <v>99</v>
      </c>
      <c r="AT127" s="13" t="s">
        <v>135</v>
      </c>
      <c r="AU127" s="13" t="s">
        <v>77</v>
      </c>
      <c r="AY127" s="13" t="s">
        <v>134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13" t="s">
        <v>77</v>
      </c>
      <c r="BK127" s="203">
        <f>ROUND(I127*H127,2)</f>
        <v>0</v>
      </c>
      <c r="BL127" s="13" t="s">
        <v>87</v>
      </c>
      <c r="BM127" s="13" t="s">
        <v>249</v>
      </c>
    </row>
    <row r="128" s="1" customFormat="1" ht="14.4" customHeight="1">
      <c r="B128" s="34"/>
      <c r="C128" s="191" t="s">
        <v>72</v>
      </c>
      <c r="D128" s="191" t="s">
        <v>135</v>
      </c>
      <c r="E128" s="192" t="s">
        <v>250</v>
      </c>
      <c r="F128" s="193" t="s">
        <v>251</v>
      </c>
      <c r="G128" s="194" t="s">
        <v>138</v>
      </c>
      <c r="H128" s="195">
        <v>1</v>
      </c>
      <c r="I128" s="196"/>
      <c r="J128" s="197">
        <f>ROUND(I128*H128,2)</f>
        <v>0</v>
      </c>
      <c r="K128" s="193" t="s">
        <v>19</v>
      </c>
      <c r="L128" s="198"/>
      <c r="M128" s="199" t="s">
        <v>19</v>
      </c>
      <c r="N128" s="200" t="s">
        <v>43</v>
      </c>
      <c r="O128" s="75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AR128" s="13" t="s">
        <v>99</v>
      </c>
      <c r="AT128" s="13" t="s">
        <v>135</v>
      </c>
      <c r="AU128" s="13" t="s">
        <v>77</v>
      </c>
      <c r="AY128" s="13" t="s">
        <v>134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13" t="s">
        <v>77</v>
      </c>
      <c r="BK128" s="203">
        <f>ROUND(I128*H128,2)</f>
        <v>0</v>
      </c>
      <c r="BL128" s="13" t="s">
        <v>87</v>
      </c>
      <c r="BM128" s="13" t="s">
        <v>252</v>
      </c>
    </row>
    <row r="129" s="9" customFormat="1" ht="25.92" customHeight="1">
      <c r="B129" s="177"/>
      <c r="C129" s="178"/>
      <c r="D129" s="179" t="s">
        <v>71</v>
      </c>
      <c r="E129" s="180" t="s">
        <v>253</v>
      </c>
      <c r="F129" s="180" t="s">
        <v>254</v>
      </c>
      <c r="G129" s="178"/>
      <c r="H129" s="178"/>
      <c r="I129" s="181"/>
      <c r="J129" s="182">
        <f>BK129</f>
        <v>0</v>
      </c>
      <c r="K129" s="178"/>
      <c r="L129" s="183"/>
      <c r="M129" s="184"/>
      <c r="N129" s="185"/>
      <c r="O129" s="185"/>
      <c r="P129" s="186">
        <f>SUM(P130:P143)</f>
        <v>0</v>
      </c>
      <c r="Q129" s="185"/>
      <c r="R129" s="186">
        <f>SUM(R130:R143)</f>
        <v>0</v>
      </c>
      <c r="S129" s="185"/>
      <c r="T129" s="187">
        <f>SUM(T130:T143)</f>
        <v>0</v>
      </c>
      <c r="AR129" s="188" t="s">
        <v>77</v>
      </c>
      <c r="AT129" s="189" t="s">
        <v>71</v>
      </c>
      <c r="AU129" s="189" t="s">
        <v>72</v>
      </c>
      <c r="AY129" s="188" t="s">
        <v>134</v>
      </c>
      <c r="BK129" s="190">
        <f>SUM(BK130:BK143)</f>
        <v>0</v>
      </c>
    </row>
    <row r="130" s="1" customFormat="1" ht="71.4" customHeight="1">
      <c r="B130" s="34"/>
      <c r="C130" s="191" t="s">
        <v>72</v>
      </c>
      <c r="D130" s="191" t="s">
        <v>135</v>
      </c>
      <c r="E130" s="192" t="s">
        <v>255</v>
      </c>
      <c r="F130" s="193" t="s">
        <v>256</v>
      </c>
      <c r="G130" s="194" t="s">
        <v>138</v>
      </c>
      <c r="H130" s="195">
        <v>2</v>
      </c>
      <c r="I130" s="196"/>
      <c r="J130" s="197">
        <f>ROUND(I130*H130,2)</f>
        <v>0</v>
      </c>
      <c r="K130" s="193" t="s">
        <v>19</v>
      </c>
      <c r="L130" s="198"/>
      <c r="M130" s="199" t="s">
        <v>19</v>
      </c>
      <c r="N130" s="200" t="s">
        <v>43</v>
      </c>
      <c r="O130" s="75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AR130" s="13" t="s">
        <v>99</v>
      </c>
      <c r="AT130" s="13" t="s">
        <v>135</v>
      </c>
      <c r="AU130" s="13" t="s">
        <v>77</v>
      </c>
      <c r="AY130" s="13" t="s">
        <v>134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3" t="s">
        <v>77</v>
      </c>
      <c r="BK130" s="203">
        <f>ROUND(I130*H130,2)</f>
        <v>0</v>
      </c>
      <c r="BL130" s="13" t="s">
        <v>87</v>
      </c>
      <c r="BM130" s="13" t="s">
        <v>257</v>
      </c>
    </row>
    <row r="131" s="1" customFormat="1" ht="14.4" customHeight="1">
      <c r="B131" s="34"/>
      <c r="C131" s="191" t="s">
        <v>72</v>
      </c>
      <c r="D131" s="191" t="s">
        <v>135</v>
      </c>
      <c r="E131" s="192" t="s">
        <v>258</v>
      </c>
      <c r="F131" s="193" t="s">
        <v>259</v>
      </c>
      <c r="G131" s="194" t="s">
        <v>138</v>
      </c>
      <c r="H131" s="195">
        <v>2</v>
      </c>
      <c r="I131" s="196"/>
      <c r="J131" s="197">
        <f>ROUND(I131*H131,2)</f>
        <v>0</v>
      </c>
      <c r="K131" s="193" t="s">
        <v>19</v>
      </c>
      <c r="L131" s="198"/>
      <c r="M131" s="199" t="s">
        <v>19</v>
      </c>
      <c r="N131" s="200" t="s">
        <v>43</v>
      </c>
      <c r="O131" s="75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AR131" s="13" t="s">
        <v>99</v>
      </c>
      <c r="AT131" s="13" t="s">
        <v>135</v>
      </c>
      <c r="AU131" s="13" t="s">
        <v>77</v>
      </c>
      <c r="AY131" s="13" t="s">
        <v>134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3" t="s">
        <v>77</v>
      </c>
      <c r="BK131" s="203">
        <f>ROUND(I131*H131,2)</f>
        <v>0</v>
      </c>
      <c r="BL131" s="13" t="s">
        <v>87</v>
      </c>
      <c r="BM131" s="13" t="s">
        <v>260</v>
      </c>
    </row>
    <row r="132" s="1" customFormat="1" ht="14.4" customHeight="1">
      <c r="B132" s="34"/>
      <c r="C132" s="191" t="s">
        <v>72</v>
      </c>
      <c r="D132" s="191" t="s">
        <v>135</v>
      </c>
      <c r="E132" s="192" t="s">
        <v>261</v>
      </c>
      <c r="F132" s="193" t="s">
        <v>262</v>
      </c>
      <c r="G132" s="194" t="s">
        <v>138</v>
      </c>
      <c r="H132" s="195">
        <v>9</v>
      </c>
      <c r="I132" s="196"/>
      <c r="J132" s="197">
        <f>ROUND(I132*H132,2)</f>
        <v>0</v>
      </c>
      <c r="K132" s="193" t="s">
        <v>19</v>
      </c>
      <c r="L132" s="198"/>
      <c r="M132" s="199" t="s">
        <v>19</v>
      </c>
      <c r="N132" s="200" t="s">
        <v>43</v>
      </c>
      <c r="O132" s="75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AR132" s="13" t="s">
        <v>99</v>
      </c>
      <c r="AT132" s="13" t="s">
        <v>135</v>
      </c>
      <c r="AU132" s="13" t="s">
        <v>77</v>
      </c>
      <c r="AY132" s="13" t="s">
        <v>134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3" t="s">
        <v>77</v>
      </c>
      <c r="BK132" s="203">
        <f>ROUND(I132*H132,2)</f>
        <v>0</v>
      </c>
      <c r="BL132" s="13" t="s">
        <v>87</v>
      </c>
      <c r="BM132" s="13" t="s">
        <v>263</v>
      </c>
    </row>
    <row r="133" s="1" customFormat="1" ht="14.4" customHeight="1">
      <c r="B133" s="34"/>
      <c r="C133" s="191" t="s">
        <v>72</v>
      </c>
      <c r="D133" s="191" t="s">
        <v>135</v>
      </c>
      <c r="E133" s="192" t="s">
        <v>264</v>
      </c>
      <c r="F133" s="193" t="s">
        <v>265</v>
      </c>
      <c r="G133" s="194" t="s">
        <v>138</v>
      </c>
      <c r="H133" s="195">
        <v>9</v>
      </c>
      <c r="I133" s="196"/>
      <c r="J133" s="197">
        <f>ROUND(I133*H133,2)</f>
        <v>0</v>
      </c>
      <c r="K133" s="193" t="s">
        <v>19</v>
      </c>
      <c r="L133" s="198"/>
      <c r="M133" s="199" t="s">
        <v>19</v>
      </c>
      <c r="N133" s="200" t="s">
        <v>43</v>
      </c>
      <c r="O133" s="75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AR133" s="13" t="s">
        <v>99</v>
      </c>
      <c r="AT133" s="13" t="s">
        <v>135</v>
      </c>
      <c r="AU133" s="13" t="s">
        <v>77</v>
      </c>
      <c r="AY133" s="13" t="s">
        <v>134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13" t="s">
        <v>77</v>
      </c>
      <c r="BK133" s="203">
        <f>ROUND(I133*H133,2)</f>
        <v>0</v>
      </c>
      <c r="BL133" s="13" t="s">
        <v>87</v>
      </c>
      <c r="BM133" s="13" t="s">
        <v>266</v>
      </c>
    </row>
    <row r="134" s="1" customFormat="1" ht="14.4" customHeight="1">
      <c r="B134" s="34"/>
      <c r="C134" s="191" t="s">
        <v>72</v>
      </c>
      <c r="D134" s="191" t="s">
        <v>135</v>
      </c>
      <c r="E134" s="192" t="s">
        <v>267</v>
      </c>
      <c r="F134" s="193" t="s">
        <v>268</v>
      </c>
      <c r="G134" s="194" t="s">
        <v>138</v>
      </c>
      <c r="H134" s="195">
        <v>9</v>
      </c>
      <c r="I134" s="196"/>
      <c r="J134" s="197">
        <f>ROUND(I134*H134,2)</f>
        <v>0</v>
      </c>
      <c r="K134" s="193" t="s">
        <v>19</v>
      </c>
      <c r="L134" s="198"/>
      <c r="M134" s="199" t="s">
        <v>19</v>
      </c>
      <c r="N134" s="200" t="s">
        <v>43</v>
      </c>
      <c r="O134" s="75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AR134" s="13" t="s">
        <v>99</v>
      </c>
      <c r="AT134" s="13" t="s">
        <v>135</v>
      </c>
      <c r="AU134" s="13" t="s">
        <v>77</v>
      </c>
      <c r="AY134" s="13" t="s">
        <v>134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3" t="s">
        <v>77</v>
      </c>
      <c r="BK134" s="203">
        <f>ROUND(I134*H134,2)</f>
        <v>0</v>
      </c>
      <c r="BL134" s="13" t="s">
        <v>87</v>
      </c>
      <c r="BM134" s="13" t="s">
        <v>269</v>
      </c>
    </row>
    <row r="135" s="1" customFormat="1" ht="14.4" customHeight="1">
      <c r="B135" s="34"/>
      <c r="C135" s="191" t="s">
        <v>72</v>
      </c>
      <c r="D135" s="191" t="s">
        <v>135</v>
      </c>
      <c r="E135" s="192" t="s">
        <v>270</v>
      </c>
      <c r="F135" s="193" t="s">
        <v>239</v>
      </c>
      <c r="G135" s="194" t="s">
        <v>138</v>
      </c>
      <c r="H135" s="195">
        <v>9</v>
      </c>
      <c r="I135" s="196"/>
      <c r="J135" s="197">
        <f>ROUND(I135*H135,2)</f>
        <v>0</v>
      </c>
      <c r="K135" s="193" t="s">
        <v>19</v>
      </c>
      <c r="L135" s="198"/>
      <c r="M135" s="199" t="s">
        <v>19</v>
      </c>
      <c r="N135" s="200" t="s">
        <v>43</v>
      </c>
      <c r="O135" s="75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AR135" s="13" t="s">
        <v>99</v>
      </c>
      <c r="AT135" s="13" t="s">
        <v>135</v>
      </c>
      <c r="AU135" s="13" t="s">
        <v>77</v>
      </c>
      <c r="AY135" s="13" t="s">
        <v>134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3" t="s">
        <v>77</v>
      </c>
      <c r="BK135" s="203">
        <f>ROUND(I135*H135,2)</f>
        <v>0</v>
      </c>
      <c r="BL135" s="13" t="s">
        <v>87</v>
      </c>
      <c r="BM135" s="13" t="s">
        <v>271</v>
      </c>
    </row>
    <row r="136" s="1" customFormat="1" ht="14.4" customHeight="1">
      <c r="B136" s="34"/>
      <c r="C136" s="191" t="s">
        <v>72</v>
      </c>
      <c r="D136" s="191" t="s">
        <v>135</v>
      </c>
      <c r="E136" s="192" t="s">
        <v>272</v>
      </c>
      <c r="F136" s="193" t="s">
        <v>273</v>
      </c>
      <c r="G136" s="194" t="s">
        <v>138</v>
      </c>
      <c r="H136" s="195">
        <v>9</v>
      </c>
      <c r="I136" s="196"/>
      <c r="J136" s="197">
        <f>ROUND(I136*H136,2)</f>
        <v>0</v>
      </c>
      <c r="K136" s="193" t="s">
        <v>19</v>
      </c>
      <c r="L136" s="198"/>
      <c r="M136" s="199" t="s">
        <v>19</v>
      </c>
      <c r="N136" s="200" t="s">
        <v>43</v>
      </c>
      <c r="O136" s="75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AR136" s="13" t="s">
        <v>99</v>
      </c>
      <c r="AT136" s="13" t="s">
        <v>135</v>
      </c>
      <c r="AU136" s="13" t="s">
        <v>77</v>
      </c>
      <c r="AY136" s="13" t="s">
        <v>134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3" t="s">
        <v>77</v>
      </c>
      <c r="BK136" s="203">
        <f>ROUND(I136*H136,2)</f>
        <v>0</v>
      </c>
      <c r="BL136" s="13" t="s">
        <v>87</v>
      </c>
      <c r="BM136" s="13" t="s">
        <v>274</v>
      </c>
    </row>
    <row r="137" s="1" customFormat="1" ht="14.4" customHeight="1">
      <c r="B137" s="34"/>
      <c r="C137" s="191" t="s">
        <v>72</v>
      </c>
      <c r="D137" s="191" t="s">
        <v>135</v>
      </c>
      <c r="E137" s="192" t="s">
        <v>275</v>
      </c>
      <c r="F137" s="193" t="s">
        <v>236</v>
      </c>
      <c r="G137" s="194" t="s">
        <v>138</v>
      </c>
      <c r="H137" s="195">
        <v>9</v>
      </c>
      <c r="I137" s="196"/>
      <c r="J137" s="197">
        <f>ROUND(I137*H137,2)</f>
        <v>0</v>
      </c>
      <c r="K137" s="193" t="s">
        <v>19</v>
      </c>
      <c r="L137" s="198"/>
      <c r="M137" s="199" t="s">
        <v>19</v>
      </c>
      <c r="N137" s="200" t="s">
        <v>43</v>
      </c>
      <c r="O137" s="75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AR137" s="13" t="s">
        <v>99</v>
      </c>
      <c r="AT137" s="13" t="s">
        <v>135</v>
      </c>
      <c r="AU137" s="13" t="s">
        <v>77</v>
      </c>
      <c r="AY137" s="13" t="s">
        <v>134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3" t="s">
        <v>77</v>
      </c>
      <c r="BK137" s="203">
        <f>ROUND(I137*H137,2)</f>
        <v>0</v>
      </c>
      <c r="BL137" s="13" t="s">
        <v>87</v>
      </c>
      <c r="BM137" s="13" t="s">
        <v>276</v>
      </c>
    </row>
    <row r="138" s="1" customFormat="1" ht="30.6" customHeight="1">
      <c r="B138" s="34"/>
      <c r="C138" s="191" t="s">
        <v>72</v>
      </c>
      <c r="D138" s="191" t="s">
        <v>135</v>
      </c>
      <c r="E138" s="192" t="s">
        <v>277</v>
      </c>
      <c r="F138" s="193" t="s">
        <v>278</v>
      </c>
      <c r="G138" s="194" t="s">
        <v>138</v>
      </c>
      <c r="H138" s="195">
        <v>2</v>
      </c>
      <c r="I138" s="196"/>
      <c r="J138" s="197">
        <f>ROUND(I138*H138,2)</f>
        <v>0</v>
      </c>
      <c r="K138" s="193" t="s">
        <v>19</v>
      </c>
      <c r="L138" s="198"/>
      <c r="M138" s="199" t="s">
        <v>19</v>
      </c>
      <c r="N138" s="200" t="s">
        <v>43</v>
      </c>
      <c r="O138" s="75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AR138" s="13" t="s">
        <v>99</v>
      </c>
      <c r="AT138" s="13" t="s">
        <v>135</v>
      </c>
      <c r="AU138" s="13" t="s">
        <v>77</v>
      </c>
      <c r="AY138" s="13" t="s">
        <v>134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3" t="s">
        <v>77</v>
      </c>
      <c r="BK138" s="203">
        <f>ROUND(I138*H138,2)</f>
        <v>0</v>
      </c>
      <c r="BL138" s="13" t="s">
        <v>87</v>
      </c>
      <c r="BM138" s="13" t="s">
        <v>279</v>
      </c>
    </row>
    <row r="139" s="1" customFormat="1" ht="30.6" customHeight="1">
      <c r="B139" s="34"/>
      <c r="C139" s="191" t="s">
        <v>72</v>
      </c>
      <c r="D139" s="191" t="s">
        <v>135</v>
      </c>
      <c r="E139" s="192" t="s">
        <v>280</v>
      </c>
      <c r="F139" s="193" t="s">
        <v>281</v>
      </c>
      <c r="G139" s="194" t="s">
        <v>138</v>
      </c>
      <c r="H139" s="195">
        <v>2</v>
      </c>
      <c r="I139" s="196"/>
      <c r="J139" s="197">
        <f>ROUND(I139*H139,2)</f>
        <v>0</v>
      </c>
      <c r="K139" s="193" t="s">
        <v>19</v>
      </c>
      <c r="L139" s="198"/>
      <c r="M139" s="199" t="s">
        <v>19</v>
      </c>
      <c r="N139" s="200" t="s">
        <v>43</v>
      </c>
      <c r="O139" s="75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AR139" s="13" t="s">
        <v>99</v>
      </c>
      <c r="AT139" s="13" t="s">
        <v>135</v>
      </c>
      <c r="AU139" s="13" t="s">
        <v>77</v>
      </c>
      <c r="AY139" s="13" t="s">
        <v>134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3" t="s">
        <v>77</v>
      </c>
      <c r="BK139" s="203">
        <f>ROUND(I139*H139,2)</f>
        <v>0</v>
      </c>
      <c r="BL139" s="13" t="s">
        <v>87</v>
      </c>
      <c r="BM139" s="13" t="s">
        <v>282</v>
      </c>
    </row>
    <row r="140" s="1" customFormat="1" ht="14.4" customHeight="1">
      <c r="B140" s="34"/>
      <c r="C140" s="191" t="s">
        <v>72</v>
      </c>
      <c r="D140" s="191" t="s">
        <v>135</v>
      </c>
      <c r="E140" s="192" t="s">
        <v>283</v>
      </c>
      <c r="F140" s="193" t="s">
        <v>284</v>
      </c>
      <c r="G140" s="194" t="s">
        <v>138</v>
      </c>
      <c r="H140" s="195">
        <v>2</v>
      </c>
      <c r="I140" s="196"/>
      <c r="J140" s="197">
        <f>ROUND(I140*H140,2)</f>
        <v>0</v>
      </c>
      <c r="K140" s="193" t="s">
        <v>19</v>
      </c>
      <c r="L140" s="198"/>
      <c r="M140" s="199" t="s">
        <v>19</v>
      </c>
      <c r="N140" s="200" t="s">
        <v>43</v>
      </c>
      <c r="O140" s="75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AR140" s="13" t="s">
        <v>99</v>
      </c>
      <c r="AT140" s="13" t="s">
        <v>135</v>
      </c>
      <c r="AU140" s="13" t="s">
        <v>77</v>
      </c>
      <c r="AY140" s="13" t="s">
        <v>134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3" t="s">
        <v>77</v>
      </c>
      <c r="BK140" s="203">
        <f>ROUND(I140*H140,2)</f>
        <v>0</v>
      </c>
      <c r="BL140" s="13" t="s">
        <v>87</v>
      </c>
      <c r="BM140" s="13" t="s">
        <v>285</v>
      </c>
    </row>
    <row r="141" s="1" customFormat="1" ht="14.4" customHeight="1">
      <c r="B141" s="34"/>
      <c r="C141" s="191" t="s">
        <v>72</v>
      </c>
      <c r="D141" s="191" t="s">
        <v>135</v>
      </c>
      <c r="E141" s="192" t="s">
        <v>286</v>
      </c>
      <c r="F141" s="193" t="s">
        <v>287</v>
      </c>
      <c r="G141" s="194" t="s">
        <v>288</v>
      </c>
      <c r="H141" s="195">
        <v>2</v>
      </c>
      <c r="I141" s="196"/>
      <c r="J141" s="197">
        <f>ROUND(I141*H141,2)</f>
        <v>0</v>
      </c>
      <c r="K141" s="193" t="s">
        <v>19</v>
      </c>
      <c r="L141" s="198"/>
      <c r="M141" s="199" t="s">
        <v>19</v>
      </c>
      <c r="N141" s="200" t="s">
        <v>43</v>
      </c>
      <c r="O141" s="75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AR141" s="13" t="s">
        <v>99</v>
      </c>
      <c r="AT141" s="13" t="s">
        <v>135</v>
      </c>
      <c r="AU141" s="13" t="s">
        <v>77</v>
      </c>
      <c r="AY141" s="13" t="s">
        <v>134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3" t="s">
        <v>77</v>
      </c>
      <c r="BK141" s="203">
        <f>ROUND(I141*H141,2)</f>
        <v>0</v>
      </c>
      <c r="BL141" s="13" t="s">
        <v>87</v>
      </c>
      <c r="BM141" s="13" t="s">
        <v>289</v>
      </c>
    </row>
    <row r="142" s="1" customFormat="1" ht="14.4" customHeight="1">
      <c r="B142" s="34"/>
      <c r="C142" s="191" t="s">
        <v>72</v>
      </c>
      <c r="D142" s="191" t="s">
        <v>135</v>
      </c>
      <c r="E142" s="192" t="s">
        <v>290</v>
      </c>
      <c r="F142" s="193" t="s">
        <v>291</v>
      </c>
      <c r="G142" s="194" t="s">
        <v>288</v>
      </c>
      <c r="H142" s="195">
        <v>2</v>
      </c>
      <c r="I142" s="196"/>
      <c r="J142" s="197">
        <f>ROUND(I142*H142,2)</f>
        <v>0</v>
      </c>
      <c r="K142" s="193" t="s">
        <v>19</v>
      </c>
      <c r="L142" s="198"/>
      <c r="M142" s="199" t="s">
        <v>19</v>
      </c>
      <c r="N142" s="200" t="s">
        <v>43</v>
      </c>
      <c r="O142" s="75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AR142" s="13" t="s">
        <v>99</v>
      </c>
      <c r="AT142" s="13" t="s">
        <v>135</v>
      </c>
      <c r="AU142" s="13" t="s">
        <v>77</v>
      </c>
      <c r="AY142" s="13" t="s">
        <v>134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3" t="s">
        <v>77</v>
      </c>
      <c r="BK142" s="203">
        <f>ROUND(I142*H142,2)</f>
        <v>0</v>
      </c>
      <c r="BL142" s="13" t="s">
        <v>87</v>
      </c>
      <c r="BM142" s="13" t="s">
        <v>292</v>
      </c>
    </row>
    <row r="143" s="1" customFormat="1" ht="20.4" customHeight="1">
      <c r="B143" s="34"/>
      <c r="C143" s="191" t="s">
        <v>72</v>
      </c>
      <c r="D143" s="191" t="s">
        <v>135</v>
      </c>
      <c r="E143" s="192" t="s">
        <v>293</v>
      </c>
      <c r="F143" s="193" t="s">
        <v>294</v>
      </c>
      <c r="G143" s="194" t="s">
        <v>138</v>
      </c>
      <c r="H143" s="195">
        <v>1</v>
      </c>
      <c r="I143" s="196"/>
      <c r="J143" s="197">
        <f>ROUND(I143*H143,2)</f>
        <v>0</v>
      </c>
      <c r="K143" s="193" t="s">
        <v>19</v>
      </c>
      <c r="L143" s="198"/>
      <c r="M143" s="199" t="s">
        <v>19</v>
      </c>
      <c r="N143" s="200" t="s">
        <v>43</v>
      </c>
      <c r="O143" s="75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AR143" s="13" t="s">
        <v>99</v>
      </c>
      <c r="AT143" s="13" t="s">
        <v>135</v>
      </c>
      <c r="AU143" s="13" t="s">
        <v>77</v>
      </c>
      <c r="AY143" s="13" t="s">
        <v>134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3" t="s">
        <v>77</v>
      </c>
      <c r="BK143" s="203">
        <f>ROUND(I143*H143,2)</f>
        <v>0</v>
      </c>
      <c r="BL143" s="13" t="s">
        <v>87</v>
      </c>
      <c r="BM143" s="13" t="s">
        <v>295</v>
      </c>
    </row>
    <row r="144" s="9" customFormat="1" ht="25.92" customHeight="1">
      <c r="B144" s="177"/>
      <c r="C144" s="178"/>
      <c r="D144" s="179" t="s">
        <v>71</v>
      </c>
      <c r="E144" s="180" t="s">
        <v>296</v>
      </c>
      <c r="F144" s="180" t="s">
        <v>297</v>
      </c>
      <c r="G144" s="178"/>
      <c r="H144" s="178"/>
      <c r="I144" s="181"/>
      <c r="J144" s="182">
        <f>BK144</f>
        <v>0</v>
      </c>
      <c r="K144" s="178"/>
      <c r="L144" s="183"/>
      <c r="M144" s="184"/>
      <c r="N144" s="185"/>
      <c r="O144" s="185"/>
      <c r="P144" s="186">
        <f>SUM(P145:P154)</f>
        <v>0</v>
      </c>
      <c r="Q144" s="185"/>
      <c r="R144" s="186">
        <f>SUM(R145:R154)</f>
        <v>0</v>
      </c>
      <c r="S144" s="185"/>
      <c r="T144" s="187">
        <f>SUM(T145:T154)</f>
        <v>0</v>
      </c>
      <c r="AR144" s="188" t="s">
        <v>77</v>
      </c>
      <c r="AT144" s="189" t="s">
        <v>71</v>
      </c>
      <c r="AU144" s="189" t="s">
        <v>72</v>
      </c>
      <c r="AY144" s="188" t="s">
        <v>134</v>
      </c>
      <c r="BK144" s="190">
        <f>SUM(BK145:BK154)</f>
        <v>0</v>
      </c>
    </row>
    <row r="145" s="1" customFormat="1" ht="14.4" customHeight="1">
      <c r="B145" s="34"/>
      <c r="C145" s="191" t="s">
        <v>72</v>
      </c>
      <c r="D145" s="191" t="s">
        <v>135</v>
      </c>
      <c r="E145" s="192" t="s">
        <v>298</v>
      </c>
      <c r="F145" s="193" t="s">
        <v>299</v>
      </c>
      <c r="G145" s="194" t="s">
        <v>138</v>
      </c>
      <c r="H145" s="195">
        <v>2</v>
      </c>
      <c r="I145" s="196"/>
      <c r="J145" s="197">
        <f>ROUND(I145*H145,2)</f>
        <v>0</v>
      </c>
      <c r="K145" s="193" t="s">
        <v>19</v>
      </c>
      <c r="L145" s="198"/>
      <c r="M145" s="199" t="s">
        <v>19</v>
      </c>
      <c r="N145" s="200" t="s">
        <v>43</v>
      </c>
      <c r="O145" s="75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AR145" s="13" t="s">
        <v>99</v>
      </c>
      <c r="AT145" s="13" t="s">
        <v>135</v>
      </c>
      <c r="AU145" s="13" t="s">
        <v>77</v>
      </c>
      <c r="AY145" s="13" t="s">
        <v>134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3" t="s">
        <v>77</v>
      </c>
      <c r="BK145" s="203">
        <f>ROUND(I145*H145,2)</f>
        <v>0</v>
      </c>
      <c r="BL145" s="13" t="s">
        <v>87</v>
      </c>
      <c r="BM145" s="13" t="s">
        <v>300</v>
      </c>
    </row>
    <row r="146" s="1" customFormat="1" ht="14.4" customHeight="1">
      <c r="B146" s="34"/>
      <c r="C146" s="191" t="s">
        <v>72</v>
      </c>
      <c r="D146" s="191" t="s">
        <v>135</v>
      </c>
      <c r="E146" s="192" t="s">
        <v>301</v>
      </c>
      <c r="F146" s="193" t="s">
        <v>302</v>
      </c>
      <c r="G146" s="194" t="s">
        <v>138</v>
      </c>
      <c r="H146" s="195">
        <v>12</v>
      </c>
      <c r="I146" s="196"/>
      <c r="J146" s="197">
        <f>ROUND(I146*H146,2)</f>
        <v>0</v>
      </c>
      <c r="K146" s="193" t="s">
        <v>19</v>
      </c>
      <c r="L146" s="198"/>
      <c r="M146" s="199" t="s">
        <v>19</v>
      </c>
      <c r="N146" s="200" t="s">
        <v>43</v>
      </c>
      <c r="O146" s="75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AR146" s="13" t="s">
        <v>99</v>
      </c>
      <c r="AT146" s="13" t="s">
        <v>135</v>
      </c>
      <c r="AU146" s="13" t="s">
        <v>77</v>
      </c>
      <c r="AY146" s="13" t="s">
        <v>134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13" t="s">
        <v>77</v>
      </c>
      <c r="BK146" s="203">
        <f>ROUND(I146*H146,2)</f>
        <v>0</v>
      </c>
      <c r="BL146" s="13" t="s">
        <v>87</v>
      </c>
      <c r="BM146" s="13" t="s">
        <v>303</v>
      </c>
    </row>
    <row r="147" s="1" customFormat="1" ht="14.4" customHeight="1">
      <c r="B147" s="34"/>
      <c r="C147" s="191" t="s">
        <v>72</v>
      </c>
      <c r="D147" s="191" t="s">
        <v>135</v>
      </c>
      <c r="E147" s="192" t="s">
        <v>304</v>
      </c>
      <c r="F147" s="193" t="s">
        <v>305</v>
      </c>
      <c r="G147" s="194" t="s">
        <v>138</v>
      </c>
      <c r="H147" s="195">
        <v>1</v>
      </c>
      <c r="I147" s="196"/>
      <c r="J147" s="197">
        <f>ROUND(I147*H147,2)</f>
        <v>0</v>
      </c>
      <c r="K147" s="193" t="s">
        <v>19</v>
      </c>
      <c r="L147" s="198"/>
      <c r="M147" s="199" t="s">
        <v>19</v>
      </c>
      <c r="N147" s="200" t="s">
        <v>43</v>
      </c>
      <c r="O147" s="75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AR147" s="13" t="s">
        <v>99</v>
      </c>
      <c r="AT147" s="13" t="s">
        <v>135</v>
      </c>
      <c r="AU147" s="13" t="s">
        <v>77</v>
      </c>
      <c r="AY147" s="13" t="s">
        <v>134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3" t="s">
        <v>77</v>
      </c>
      <c r="BK147" s="203">
        <f>ROUND(I147*H147,2)</f>
        <v>0</v>
      </c>
      <c r="BL147" s="13" t="s">
        <v>87</v>
      </c>
      <c r="BM147" s="13" t="s">
        <v>306</v>
      </c>
    </row>
    <row r="148" s="1" customFormat="1" ht="20.4" customHeight="1">
      <c r="B148" s="34"/>
      <c r="C148" s="191" t="s">
        <v>72</v>
      </c>
      <c r="D148" s="191" t="s">
        <v>135</v>
      </c>
      <c r="E148" s="192" t="s">
        <v>307</v>
      </c>
      <c r="F148" s="193" t="s">
        <v>308</v>
      </c>
      <c r="G148" s="194" t="s">
        <v>138</v>
      </c>
      <c r="H148" s="195">
        <v>4</v>
      </c>
      <c r="I148" s="196"/>
      <c r="J148" s="197">
        <f>ROUND(I148*H148,2)</f>
        <v>0</v>
      </c>
      <c r="K148" s="193" t="s">
        <v>19</v>
      </c>
      <c r="L148" s="198"/>
      <c r="M148" s="199" t="s">
        <v>19</v>
      </c>
      <c r="N148" s="200" t="s">
        <v>43</v>
      </c>
      <c r="O148" s="75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AR148" s="13" t="s">
        <v>99</v>
      </c>
      <c r="AT148" s="13" t="s">
        <v>135</v>
      </c>
      <c r="AU148" s="13" t="s">
        <v>77</v>
      </c>
      <c r="AY148" s="13" t="s">
        <v>134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13" t="s">
        <v>77</v>
      </c>
      <c r="BK148" s="203">
        <f>ROUND(I148*H148,2)</f>
        <v>0</v>
      </c>
      <c r="BL148" s="13" t="s">
        <v>87</v>
      </c>
      <c r="BM148" s="13" t="s">
        <v>309</v>
      </c>
    </row>
    <row r="149" s="1" customFormat="1" ht="14.4" customHeight="1">
      <c r="B149" s="34"/>
      <c r="C149" s="191" t="s">
        <v>72</v>
      </c>
      <c r="D149" s="191" t="s">
        <v>135</v>
      </c>
      <c r="E149" s="192" t="s">
        <v>310</v>
      </c>
      <c r="F149" s="193" t="s">
        <v>311</v>
      </c>
      <c r="G149" s="194" t="s">
        <v>138</v>
      </c>
      <c r="H149" s="195">
        <v>1</v>
      </c>
      <c r="I149" s="196"/>
      <c r="J149" s="197">
        <f>ROUND(I149*H149,2)</f>
        <v>0</v>
      </c>
      <c r="K149" s="193" t="s">
        <v>19</v>
      </c>
      <c r="L149" s="198"/>
      <c r="M149" s="199" t="s">
        <v>19</v>
      </c>
      <c r="N149" s="200" t="s">
        <v>43</v>
      </c>
      <c r="O149" s="75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AR149" s="13" t="s">
        <v>99</v>
      </c>
      <c r="AT149" s="13" t="s">
        <v>135</v>
      </c>
      <c r="AU149" s="13" t="s">
        <v>77</v>
      </c>
      <c r="AY149" s="13" t="s">
        <v>134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13" t="s">
        <v>77</v>
      </c>
      <c r="BK149" s="203">
        <f>ROUND(I149*H149,2)</f>
        <v>0</v>
      </c>
      <c r="BL149" s="13" t="s">
        <v>87</v>
      </c>
      <c r="BM149" s="13" t="s">
        <v>312</v>
      </c>
    </row>
    <row r="150" s="1" customFormat="1" ht="30.6" customHeight="1">
      <c r="B150" s="34"/>
      <c r="C150" s="191" t="s">
        <v>72</v>
      </c>
      <c r="D150" s="191" t="s">
        <v>135</v>
      </c>
      <c r="E150" s="192" t="s">
        <v>277</v>
      </c>
      <c r="F150" s="193" t="s">
        <v>278</v>
      </c>
      <c r="G150" s="194" t="s">
        <v>138</v>
      </c>
      <c r="H150" s="195">
        <v>1</v>
      </c>
      <c r="I150" s="196"/>
      <c r="J150" s="197">
        <f>ROUND(I150*H150,2)</f>
        <v>0</v>
      </c>
      <c r="K150" s="193" t="s">
        <v>19</v>
      </c>
      <c r="L150" s="198"/>
      <c r="M150" s="199" t="s">
        <v>19</v>
      </c>
      <c r="N150" s="200" t="s">
        <v>43</v>
      </c>
      <c r="O150" s="75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AR150" s="13" t="s">
        <v>99</v>
      </c>
      <c r="AT150" s="13" t="s">
        <v>135</v>
      </c>
      <c r="AU150" s="13" t="s">
        <v>77</v>
      </c>
      <c r="AY150" s="13" t="s">
        <v>134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3" t="s">
        <v>77</v>
      </c>
      <c r="BK150" s="203">
        <f>ROUND(I150*H150,2)</f>
        <v>0</v>
      </c>
      <c r="BL150" s="13" t="s">
        <v>87</v>
      </c>
      <c r="BM150" s="13" t="s">
        <v>313</v>
      </c>
    </row>
    <row r="151" s="1" customFormat="1" ht="14.4" customHeight="1">
      <c r="B151" s="34"/>
      <c r="C151" s="191" t="s">
        <v>72</v>
      </c>
      <c r="D151" s="191" t="s">
        <v>135</v>
      </c>
      <c r="E151" s="192" t="s">
        <v>314</v>
      </c>
      <c r="F151" s="193" t="s">
        <v>315</v>
      </c>
      <c r="G151" s="194" t="s">
        <v>138</v>
      </c>
      <c r="H151" s="195">
        <v>11</v>
      </c>
      <c r="I151" s="196"/>
      <c r="J151" s="197">
        <f>ROUND(I151*H151,2)</f>
        <v>0</v>
      </c>
      <c r="K151" s="193" t="s">
        <v>19</v>
      </c>
      <c r="L151" s="198"/>
      <c r="M151" s="199" t="s">
        <v>19</v>
      </c>
      <c r="N151" s="200" t="s">
        <v>43</v>
      </c>
      <c r="O151" s="75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AR151" s="13" t="s">
        <v>99</v>
      </c>
      <c r="AT151" s="13" t="s">
        <v>135</v>
      </c>
      <c r="AU151" s="13" t="s">
        <v>77</v>
      </c>
      <c r="AY151" s="13" t="s">
        <v>134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3" t="s">
        <v>77</v>
      </c>
      <c r="BK151" s="203">
        <f>ROUND(I151*H151,2)</f>
        <v>0</v>
      </c>
      <c r="BL151" s="13" t="s">
        <v>87</v>
      </c>
      <c r="BM151" s="13" t="s">
        <v>316</v>
      </c>
    </row>
    <row r="152" s="1" customFormat="1" ht="14.4" customHeight="1">
      <c r="B152" s="34"/>
      <c r="C152" s="191" t="s">
        <v>72</v>
      </c>
      <c r="D152" s="191" t="s">
        <v>135</v>
      </c>
      <c r="E152" s="192" t="s">
        <v>317</v>
      </c>
      <c r="F152" s="193" t="s">
        <v>318</v>
      </c>
      <c r="G152" s="194" t="s">
        <v>138</v>
      </c>
      <c r="H152" s="195">
        <v>12</v>
      </c>
      <c r="I152" s="196"/>
      <c r="J152" s="197">
        <f>ROUND(I152*H152,2)</f>
        <v>0</v>
      </c>
      <c r="K152" s="193" t="s">
        <v>19</v>
      </c>
      <c r="L152" s="198"/>
      <c r="M152" s="199" t="s">
        <v>19</v>
      </c>
      <c r="N152" s="200" t="s">
        <v>43</v>
      </c>
      <c r="O152" s="75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AR152" s="13" t="s">
        <v>99</v>
      </c>
      <c r="AT152" s="13" t="s">
        <v>135</v>
      </c>
      <c r="AU152" s="13" t="s">
        <v>77</v>
      </c>
      <c r="AY152" s="13" t="s">
        <v>134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13" t="s">
        <v>77</v>
      </c>
      <c r="BK152" s="203">
        <f>ROUND(I152*H152,2)</f>
        <v>0</v>
      </c>
      <c r="BL152" s="13" t="s">
        <v>87</v>
      </c>
      <c r="BM152" s="13" t="s">
        <v>319</v>
      </c>
    </row>
    <row r="153" s="1" customFormat="1" ht="14.4" customHeight="1">
      <c r="B153" s="34"/>
      <c r="C153" s="191" t="s">
        <v>72</v>
      </c>
      <c r="D153" s="191" t="s">
        <v>135</v>
      </c>
      <c r="E153" s="192" t="s">
        <v>320</v>
      </c>
      <c r="F153" s="193" t="s">
        <v>321</v>
      </c>
      <c r="G153" s="194" t="s">
        <v>138</v>
      </c>
      <c r="H153" s="195">
        <v>12</v>
      </c>
      <c r="I153" s="196"/>
      <c r="J153" s="197">
        <f>ROUND(I153*H153,2)</f>
        <v>0</v>
      </c>
      <c r="K153" s="193" t="s">
        <v>19</v>
      </c>
      <c r="L153" s="198"/>
      <c r="M153" s="199" t="s">
        <v>19</v>
      </c>
      <c r="N153" s="200" t="s">
        <v>43</v>
      </c>
      <c r="O153" s="75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AR153" s="13" t="s">
        <v>99</v>
      </c>
      <c r="AT153" s="13" t="s">
        <v>135</v>
      </c>
      <c r="AU153" s="13" t="s">
        <v>77</v>
      </c>
      <c r="AY153" s="13" t="s">
        <v>134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13" t="s">
        <v>77</v>
      </c>
      <c r="BK153" s="203">
        <f>ROUND(I153*H153,2)</f>
        <v>0</v>
      </c>
      <c r="BL153" s="13" t="s">
        <v>87</v>
      </c>
      <c r="BM153" s="13" t="s">
        <v>322</v>
      </c>
    </row>
    <row r="154" s="1" customFormat="1" ht="14.4" customHeight="1">
      <c r="B154" s="34"/>
      <c r="C154" s="191" t="s">
        <v>72</v>
      </c>
      <c r="D154" s="191" t="s">
        <v>135</v>
      </c>
      <c r="E154" s="192" t="s">
        <v>323</v>
      </c>
      <c r="F154" s="193" t="s">
        <v>324</v>
      </c>
      <c r="G154" s="194" t="s">
        <v>138</v>
      </c>
      <c r="H154" s="195">
        <v>12</v>
      </c>
      <c r="I154" s="196"/>
      <c r="J154" s="197">
        <f>ROUND(I154*H154,2)</f>
        <v>0</v>
      </c>
      <c r="K154" s="193" t="s">
        <v>19</v>
      </c>
      <c r="L154" s="198"/>
      <c r="M154" s="199" t="s">
        <v>19</v>
      </c>
      <c r="N154" s="200" t="s">
        <v>43</v>
      </c>
      <c r="O154" s="75"/>
      <c r="P154" s="201">
        <f>O154*H154</f>
        <v>0</v>
      </c>
      <c r="Q154" s="201">
        <v>0</v>
      </c>
      <c r="R154" s="201">
        <f>Q154*H154</f>
        <v>0</v>
      </c>
      <c r="S154" s="201">
        <v>0</v>
      </c>
      <c r="T154" s="202">
        <f>S154*H154</f>
        <v>0</v>
      </c>
      <c r="AR154" s="13" t="s">
        <v>99</v>
      </c>
      <c r="AT154" s="13" t="s">
        <v>135</v>
      </c>
      <c r="AU154" s="13" t="s">
        <v>77</v>
      </c>
      <c r="AY154" s="13" t="s">
        <v>134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3" t="s">
        <v>77</v>
      </c>
      <c r="BK154" s="203">
        <f>ROUND(I154*H154,2)</f>
        <v>0</v>
      </c>
      <c r="BL154" s="13" t="s">
        <v>87</v>
      </c>
      <c r="BM154" s="13" t="s">
        <v>325</v>
      </c>
    </row>
    <row r="155" s="9" customFormat="1" ht="25.92" customHeight="1">
      <c r="B155" s="177"/>
      <c r="C155" s="178"/>
      <c r="D155" s="179" t="s">
        <v>71</v>
      </c>
      <c r="E155" s="180" t="s">
        <v>326</v>
      </c>
      <c r="F155" s="180" t="s">
        <v>327</v>
      </c>
      <c r="G155" s="178"/>
      <c r="H155" s="178"/>
      <c r="I155" s="181"/>
      <c r="J155" s="182">
        <f>BK155</f>
        <v>0</v>
      </c>
      <c r="K155" s="178"/>
      <c r="L155" s="183"/>
      <c r="M155" s="184"/>
      <c r="N155" s="185"/>
      <c r="O155" s="185"/>
      <c r="P155" s="186">
        <f>SUM(P156:P165)</f>
        <v>0</v>
      </c>
      <c r="Q155" s="185"/>
      <c r="R155" s="186">
        <f>SUM(R156:R165)</f>
        <v>0</v>
      </c>
      <c r="S155" s="185"/>
      <c r="T155" s="187">
        <f>SUM(T156:T165)</f>
        <v>0</v>
      </c>
      <c r="AR155" s="188" t="s">
        <v>77</v>
      </c>
      <c r="AT155" s="189" t="s">
        <v>71</v>
      </c>
      <c r="AU155" s="189" t="s">
        <v>72</v>
      </c>
      <c r="AY155" s="188" t="s">
        <v>134</v>
      </c>
      <c r="BK155" s="190">
        <f>SUM(BK156:BK165)</f>
        <v>0</v>
      </c>
    </row>
    <row r="156" s="1" customFormat="1" ht="14.4" customHeight="1">
      <c r="B156" s="34"/>
      <c r="C156" s="191" t="s">
        <v>72</v>
      </c>
      <c r="D156" s="191" t="s">
        <v>135</v>
      </c>
      <c r="E156" s="192" t="s">
        <v>328</v>
      </c>
      <c r="F156" s="193" t="s">
        <v>329</v>
      </c>
      <c r="G156" s="194" t="s">
        <v>150</v>
      </c>
      <c r="H156" s="195">
        <v>950</v>
      </c>
      <c r="I156" s="196"/>
      <c r="J156" s="197">
        <f>ROUND(I156*H156,2)</f>
        <v>0</v>
      </c>
      <c r="K156" s="193" t="s">
        <v>19</v>
      </c>
      <c r="L156" s="198"/>
      <c r="M156" s="199" t="s">
        <v>19</v>
      </c>
      <c r="N156" s="200" t="s">
        <v>43</v>
      </c>
      <c r="O156" s="75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AR156" s="13" t="s">
        <v>99</v>
      </c>
      <c r="AT156" s="13" t="s">
        <v>135</v>
      </c>
      <c r="AU156" s="13" t="s">
        <v>77</v>
      </c>
      <c r="AY156" s="13" t="s">
        <v>134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13" t="s">
        <v>77</v>
      </c>
      <c r="BK156" s="203">
        <f>ROUND(I156*H156,2)</f>
        <v>0</v>
      </c>
      <c r="BL156" s="13" t="s">
        <v>87</v>
      </c>
      <c r="BM156" s="13" t="s">
        <v>330</v>
      </c>
    </row>
    <row r="157" s="1" customFormat="1" ht="14.4" customHeight="1">
      <c r="B157" s="34"/>
      <c r="C157" s="191" t="s">
        <v>72</v>
      </c>
      <c r="D157" s="191" t="s">
        <v>135</v>
      </c>
      <c r="E157" s="192" t="s">
        <v>331</v>
      </c>
      <c r="F157" s="193" t="s">
        <v>332</v>
      </c>
      <c r="G157" s="194" t="s">
        <v>150</v>
      </c>
      <c r="H157" s="195">
        <v>300</v>
      </c>
      <c r="I157" s="196"/>
      <c r="J157" s="197">
        <f>ROUND(I157*H157,2)</f>
        <v>0</v>
      </c>
      <c r="K157" s="193" t="s">
        <v>19</v>
      </c>
      <c r="L157" s="198"/>
      <c r="M157" s="199" t="s">
        <v>19</v>
      </c>
      <c r="N157" s="200" t="s">
        <v>43</v>
      </c>
      <c r="O157" s="75"/>
      <c r="P157" s="201">
        <f>O157*H157</f>
        <v>0</v>
      </c>
      <c r="Q157" s="201">
        <v>0</v>
      </c>
      <c r="R157" s="201">
        <f>Q157*H157</f>
        <v>0</v>
      </c>
      <c r="S157" s="201">
        <v>0</v>
      </c>
      <c r="T157" s="202">
        <f>S157*H157</f>
        <v>0</v>
      </c>
      <c r="AR157" s="13" t="s">
        <v>99</v>
      </c>
      <c r="AT157" s="13" t="s">
        <v>135</v>
      </c>
      <c r="AU157" s="13" t="s">
        <v>77</v>
      </c>
      <c r="AY157" s="13" t="s">
        <v>134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13" t="s">
        <v>77</v>
      </c>
      <c r="BK157" s="203">
        <f>ROUND(I157*H157,2)</f>
        <v>0</v>
      </c>
      <c r="BL157" s="13" t="s">
        <v>87</v>
      </c>
      <c r="BM157" s="13" t="s">
        <v>333</v>
      </c>
    </row>
    <row r="158" s="1" customFormat="1" ht="14.4" customHeight="1">
      <c r="B158" s="34"/>
      <c r="C158" s="191" t="s">
        <v>72</v>
      </c>
      <c r="D158" s="191" t="s">
        <v>135</v>
      </c>
      <c r="E158" s="192" t="s">
        <v>334</v>
      </c>
      <c r="F158" s="193" t="s">
        <v>335</v>
      </c>
      <c r="G158" s="194" t="s">
        <v>138</v>
      </c>
      <c r="H158" s="195">
        <v>3</v>
      </c>
      <c r="I158" s="196"/>
      <c r="J158" s="197">
        <f>ROUND(I158*H158,2)</f>
        <v>0</v>
      </c>
      <c r="K158" s="193" t="s">
        <v>19</v>
      </c>
      <c r="L158" s="198"/>
      <c r="M158" s="199" t="s">
        <v>19</v>
      </c>
      <c r="N158" s="200" t="s">
        <v>43</v>
      </c>
      <c r="O158" s="75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AR158" s="13" t="s">
        <v>99</v>
      </c>
      <c r="AT158" s="13" t="s">
        <v>135</v>
      </c>
      <c r="AU158" s="13" t="s">
        <v>77</v>
      </c>
      <c r="AY158" s="13" t="s">
        <v>134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3" t="s">
        <v>77</v>
      </c>
      <c r="BK158" s="203">
        <f>ROUND(I158*H158,2)</f>
        <v>0</v>
      </c>
      <c r="BL158" s="13" t="s">
        <v>87</v>
      </c>
      <c r="BM158" s="13" t="s">
        <v>336</v>
      </c>
    </row>
    <row r="159" s="1" customFormat="1" ht="14.4" customHeight="1">
      <c r="B159" s="34"/>
      <c r="C159" s="191" t="s">
        <v>72</v>
      </c>
      <c r="D159" s="191" t="s">
        <v>135</v>
      </c>
      <c r="E159" s="192" t="s">
        <v>337</v>
      </c>
      <c r="F159" s="193" t="s">
        <v>338</v>
      </c>
      <c r="G159" s="194" t="s">
        <v>150</v>
      </c>
      <c r="H159" s="195">
        <v>60</v>
      </c>
      <c r="I159" s="196"/>
      <c r="J159" s="197">
        <f>ROUND(I159*H159,2)</f>
        <v>0</v>
      </c>
      <c r="K159" s="193" t="s">
        <v>19</v>
      </c>
      <c r="L159" s="198"/>
      <c r="M159" s="199" t="s">
        <v>19</v>
      </c>
      <c r="N159" s="200" t="s">
        <v>43</v>
      </c>
      <c r="O159" s="75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AR159" s="13" t="s">
        <v>99</v>
      </c>
      <c r="AT159" s="13" t="s">
        <v>135</v>
      </c>
      <c r="AU159" s="13" t="s">
        <v>77</v>
      </c>
      <c r="AY159" s="13" t="s">
        <v>134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13" t="s">
        <v>77</v>
      </c>
      <c r="BK159" s="203">
        <f>ROUND(I159*H159,2)</f>
        <v>0</v>
      </c>
      <c r="BL159" s="13" t="s">
        <v>87</v>
      </c>
      <c r="BM159" s="13" t="s">
        <v>339</v>
      </c>
    </row>
    <row r="160" s="1" customFormat="1" ht="14.4" customHeight="1">
      <c r="B160" s="34"/>
      <c r="C160" s="191" t="s">
        <v>72</v>
      </c>
      <c r="D160" s="191" t="s">
        <v>135</v>
      </c>
      <c r="E160" s="192" t="s">
        <v>340</v>
      </c>
      <c r="F160" s="193" t="s">
        <v>341</v>
      </c>
      <c r="G160" s="194" t="s">
        <v>138</v>
      </c>
      <c r="H160" s="195">
        <v>120</v>
      </c>
      <c r="I160" s="196"/>
      <c r="J160" s="197">
        <f>ROUND(I160*H160,2)</f>
        <v>0</v>
      </c>
      <c r="K160" s="193" t="s">
        <v>19</v>
      </c>
      <c r="L160" s="198"/>
      <c r="M160" s="199" t="s">
        <v>19</v>
      </c>
      <c r="N160" s="200" t="s">
        <v>43</v>
      </c>
      <c r="O160" s="75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AR160" s="13" t="s">
        <v>99</v>
      </c>
      <c r="AT160" s="13" t="s">
        <v>135</v>
      </c>
      <c r="AU160" s="13" t="s">
        <v>77</v>
      </c>
      <c r="AY160" s="13" t="s">
        <v>134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13" t="s">
        <v>77</v>
      </c>
      <c r="BK160" s="203">
        <f>ROUND(I160*H160,2)</f>
        <v>0</v>
      </c>
      <c r="BL160" s="13" t="s">
        <v>87</v>
      </c>
      <c r="BM160" s="13" t="s">
        <v>342</v>
      </c>
    </row>
    <row r="161" s="1" customFormat="1" ht="14.4" customHeight="1">
      <c r="B161" s="34"/>
      <c r="C161" s="191" t="s">
        <v>72</v>
      </c>
      <c r="D161" s="191" t="s">
        <v>135</v>
      </c>
      <c r="E161" s="192" t="s">
        <v>343</v>
      </c>
      <c r="F161" s="193" t="s">
        <v>344</v>
      </c>
      <c r="G161" s="194" t="s">
        <v>138</v>
      </c>
      <c r="H161" s="195">
        <v>36</v>
      </c>
      <c r="I161" s="196"/>
      <c r="J161" s="197">
        <f>ROUND(I161*H161,2)</f>
        <v>0</v>
      </c>
      <c r="K161" s="193" t="s">
        <v>19</v>
      </c>
      <c r="L161" s="198"/>
      <c r="M161" s="199" t="s">
        <v>19</v>
      </c>
      <c r="N161" s="200" t="s">
        <v>43</v>
      </c>
      <c r="O161" s="75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AR161" s="13" t="s">
        <v>99</v>
      </c>
      <c r="AT161" s="13" t="s">
        <v>135</v>
      </c>
      <c r="AU161" s="13" t="s">
        <v>77</v>
      </c>
      <c r="AY161" s="13" t="s">
        <v>134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3" t="s">
        <v>77</v>
      </c>
      <c r="BK161" s="203">
        <f>ROUND(I161*H161,2)</f>
        <v>0</v>
      </c>
      <c r="BL161" s="13" t="s">
        <v>87</v>
      </c>
      <c r="BM161" s="13" t="s">
        <v>345</v>
      </c>
    </row>
    <row r="162" s="1" customFormat="1" ht="14.4" customHeight="1">
      <c r="B162" s="34"/>
      <c r="C162" s="191" t="s">
        <v>72</v>
      </c>
      <c r="D162" s="191" t="s">
        <v>135</v>
      </c>
      <c r="E162" s="192" t="s">
        <v>346</v>
      </c>
      <c r="F162" s="193" t="s">
        <v>347</v>
      </c>
      <c r="G162" s="194" t="s">
        <v>150</v>
      </c>
      <c r="H162" s="195">
        <v>300</v>
      </c>
      <c r="I162" s="196"/>
      <c r="J162" s="197">
        <f>ROUND(I162*H162,2)</f>
        <v>0</v>
      </c>
      <c r="K162" s="193" t="s">
        <v>19</v>
      </c>
      <c r="L162" s="198"/>
      <c r="M162" s="199" t="s">
        <v>19</v>
      </c>
      <c r="N162" s="200" t="s">
        <v>43</v>
      </c>
      <c r="O162" s="75"/>
      <c r="P162" s="201">
        <f>O162*H162</f>
        <v>0</v>
      </c>
      <c r="Q162" s="201">
        <v>0</v>
      </c>
      <c r="R162" s="201">
        <f>Q162*H162</f>
        <v>0</v>
      </c>
      <c r="S162" s="201">
        <v>0</v>
      </c>
      <c r="T162" s="202">
        <f>S162*H162</f>
        <v>0</v>
      </c>
      <c r="AR162" s="13" t="s">
        <v>99</v>
      </c>
      <c r="AT162" s="13" t="s">
        <v>135</v>
      </c>
      <c r="AU162" s="13" t="s">
        <v>77</v>
      </c>
      <c r="AY162" s="13" t="s">
        <v>134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13" t="s">
        <v>77</v>
      </c>
      <c r="BK162" s="203">
        <f>ROUND(I162*H162,2)</f>
        <v>0</v>
      </c>
      <c r="BL162" s="13" t="s">
        <v>87</v>
      </c>
      <c r="BM162" s="13" t="s">
        <v>348</v>
      </c>
    </row>
    <row r="163" s="1" customFormat="1" ht="14.4" customHeight="1">
      <c r="B163" s="34"/>
      <c r="C163" s="191" t="s">
        <v>72</v>
      </c>
      <c r="D163" s="191" t="s">
        <v>135</v>
      </c>
      <c r="E163" s="192" t="s">
        <v>349</v>
      </c>
      <c r="F163" s="193" t="s">
        <v>350</v>
      </c>
      <c r="G163" s="194" t="s">
        <v>138</v>
      </c>
      <c r="H163" s="195">
        <v>600</v>
      </c>
      <c r="I163" s="196"/>
      <c r="J163" s="197">
        <f>ROUND(I163*H163,2)</f>
        <v>0</v>
      </c>
      <c r="K163" s="193" t="s">
        <v>19</v>
      </c>
      <c r="L163" s="198"/>
      <c r="M163" s="199" t="s">
        <v>19</v>
      </c>
      <c r="N163" s="200" t="s">
        <v>43</v>
      </c>
      <c r="O163" s="75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AR163" s="13" t="s">
        <v>99</v>
      </c>
      <c r="AT163" s="13" t="s">
        <v>135</v>
      </c>
      <c r="AU163" s="13" t="s">
        <v>77</v>
      </c>
      <c r="AY163" s="13" t="s">
        <v>134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13" t="s">
        <v>77</v>
      </c>
      <c r="BK163" s="203">
        <f>ROUND(I163*H163,2)</f>
        <v>0</v>
      </c>
      <c r="BL163" s="13" t="s">
        <v>87</v>
      </c>
      <c r="BM163" s="13" t="s">
        <v>351</v>
      </c>
    </row>
    <row r="164" s="1" customFormat="1" ht="14.4" customHeight="1">
      <c r="B164" s="34"/>
      <c r="C164" s="191" t="s">
        <v>72</v>
      </c>
      <c r="D164" s="191" t="s">
        <v>135</v>
      </c>
      <c r="E164" s="192" t="s">
        <v>352</v>
      </c>
      <c r="F164" s="193" t="s">
        <v>353</v>
      </c>
      <c r="G164" s="194" t="s">
        <v>150</v>
      </c>
      <c r="H164" s="195">
        <v>120</v>
      </c>
      <c r="I164" s="196"/>
      <c r="J164" s="197">
        <f>ROUND(I164*H164,2)</f>
        <v>0</v>
      </c>
      <c r="K164" s="193" t="s">
        <v>19</v>
      </c>
      <c r="L164" s="198"/>
      <c r="M164" s="199" t="s">
        <v>19</v>
      </c>
      <c r="N164" s="200" t="s">
        <v>43</v>
      </c>
      <c r="O164" s="75"/>
      <c r="P164" s="201">
        <f>O164*H164</f>
        <v>0</v>
      </c>
      <c r="Q164" s="201">
        <v>0</v>
      </c>
      <c r="R164" s="201">
        <f>Q164*H164</f>
        <v>0</v>
      </c>
      <c r="S164" s="201">
        <v>0</v>
      </c>
      <c r="T164" s="202">
        <f>S164*H164</f>
        <v>0</v>
      </c>
      <c r="AR164" s="13" t="s">
        <v>99</v>
      </c>
      <c r="AT164" s="13" t="s">
        <v>135</v>
      </c>
      <c r="AU164" s="13" t="s">
        <v>77</v>
      </c>
      <c r="AY164" s="13" t="s">
        <v>134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3" t="s">
        <v>77</v>
      </c>
      <c r="BK164" s="203">
        <f>ROUND(I164*H164,2)</f>
        <v>0</v>
      </c>
      <c r="BL164" s="13" t="s">
        <v>87</v>
      </c>
      <c r="BM164" s="13" t="s">
        <v>354</v>
      </c>
    </row>
    <row r="165" s="1" customFormat="1" ht="14.4" customHeight="1">
      <c r="B165" s="34"/>
      <c r="C165" s="191" t="s">
        <v>72</v>
      </c>
      <c r="D165" s="191" t="s">
        <v>135</v>
      </c>
      <c r="E165" s="192" t="s">
        <v>355</v>
      </c>
      <c r="F165" s="193" t="s">
        <v>356</v>
      </c>
      <c r="G165" s="194" t="s">
        <v>138</v>
      </c>
      <c r="H165" s="195">
        <v>1500</v>
      </c>
      <c r="I165" s="196"/>
      <c r="J165" s="197">
        <f>ROUND(I165*H165,2)</f>
        <v>0</v>
      </c>
      <c r="K165" s="193" t="s">
        <v>19</v>
      </c>
      <c r="L165" s="198"/>
      <c r="M165" s="199" t="s">
        <v>19</v>
      </c>
      <c r="N165" s="200" t="s">
        <v>43</v>
      </c>
      <c r="O165" s="75"/>
      <c r="P165" s="201">
        <f>O165*H165</f>
        <v>0</v>
      </c>
      <c r="Q165" s="201">
        <v>0</v>
      </c>
      <c r="R165" s="201">
        <f>Q165*H165</f>
        <v>0</v>
      </c>
      <c r="S165" s="201">
        <v>0</v>
      </c>
      <c r="T165" s="202">
        <f>S165*H165</f>
        <v>0</v>
      </c>
      <c r="AR165" s="13" t="s">
        <v>99</v>
      </c>
      <c r="AT165" s="13" t="s">
        <v>135</v>
      </c>
      <c r="AU165" s="13" t="s">
        <v>77</v>
      </c>
      <c r="AY165" s="13" t="s">
        <v>134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13" t="s">
        <v>77</v>
      </c>
      <c r="BK165" s="203">
        <f>ROUND(I165*H165,2)</f>
        <v>0</v>
      </c>
      <c r="BL165" s="13" t="s">
        <v>87</v>
      </c>
      <c r="BM165" s="13" t="s">
        <v>357</v>
      </c>
    </row>
    <row r="166" s="9" customFormat="1" ht="25.92" customHeight="1">
      <c r="B166" s="177"/>
      <c r="C166" s="178"/>
      <c r="D166" s="179" t="s">
        <v>71</v>
      </c>
      <c r="E166" s="180" t="s">
        <v>132</v>
      </c>
      <c r="F166" s="180" t="s">
        <v>133</v>
      </c>
      <c r="G166" s="178"/>
      <c r="H166" s="178"/>
      <c r="I166" s="181"/>
      <c r="J166" s="182">
        <f>BK166</f>
        <v>0</v>
      </c>
      <c r="K166" s="178"/>
      <c r="L166" s="183"/>
      <c r="M166" s="184"/>
      <c r="N166" s="185"/>
      <c r="O166" s="185"/>
      <c r="P166" s="186">
        <f>SUM(P167:P201)</f>
        <v>0</v>
      </c>
      <c r="Q166" s="185"/>
      <c r="R166" s="186">
        <f>SUM(R167:R201)</f>
        <v>0</v>
      </c>
      <c r="S166" s="185"/>
      <c r="T166" s="187">
        <f>SUM(T167:T201)</f>
        <v>0</v>
      </c>
      <c r="AR166" s="188" t="s">
        <v>77</v>
      </c>
      <c r="AT166" s="189" t="s">
        <v>71</v>
      </c>
      <c r="AU166" s="189" t="s">
        <v>72</v>
      </c>
      <c r="AY166" s="188" t="s">
        <v>134</v>
      </c>
      <c r="BK166" s="190">
        <f>SUM(BK167:BK201)</f>
        <v>0</v>
      </c>
    </row>
    <row r="167" s="1" customFormat="1" ht="40.8" customHeight="1">
      <c r="B167" s="34"/>
      <c r="C167" s="204" t="s">
        <v>72</v>
      </c>
      <c r="D167" s="204" t="s">
        <v>358</v>
      </c>
      <c r="E167" s="205" t="s">
        <v>136</v>
      </c>
      <c r="F167" s="206" t="s">
        <v>137</v>
      </c>
      <c r="G167" s="207" t="s">
        <v>138</v>
      </c>
      <c r="H167" s="208">
        <v>1</v>
      </c>
      <c r="I167" s="209"/>
      <c r="J167" s="210">
        <f>ROUND(I167*H167,2)</f>
        <v>0</v>
      </c>
      <c r="K167" s="206" t="s">
        <v>19</v>
      </c>
      <c r="L167" s="39"/>
      <c r="M167" s="211" t="s">
        <v>19</v>
      </c>
      <c r="N167" s="212" t="s">
        <v>43</v>
      </c>
      <c r="O167" s="75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AR167" s="13" t="s">
        <v>87</v>
      </c>
      <c r="AT167" s="13" t="s">
        <v>358</v>
      </c>
      <c r="AU167" s="13" t="s">
        <v>77</v>
      </c>
      <c r="AY167" s="13" t="s">
        <v>134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13" t="s">
        <v>77</v>
      </c>
      <c r="BK167" s="203">
        <f>ROUND(I167*H167,2)</f>
        <v>0</v>
      </c>
      <c r="BL167" s="13" t="s">
        <v>87</v>
      </c>
      <c r="BM167" s="13" t="s">
        <v>359</v>
      </c>
    </row>
    <row r="168" s="1" customFormat="1" ht="14.4" customHeight="1">
      <c r="B168" s="34"/>
      <c r="C168" s="204" t="s">
        <v>72</v>
      </c>
      <c r="D168" s="204" t="s">
        <v>358</v>
      </c>
      <c r="E168" s="205" t="s">
        <v>139</v>
      </c>
      <c r="F168" s="206" t="s">
        <v>140</v>
      </c>
      <c r="G168" s="207" t="s">
        <v>138</v>
      </c>
      <c r="H168" s="208">
        <v>4</v>
      </c>
      <c r="I168" s="209"/>
      <c r="J168" s="210">
        <f>ROUND(I168*H168,2)</f>
        <v>0</v>
      </c>
      <c r="K168" s="206" t="s">
        <v>19</v>
      </c>
      <c r="L168" s="39"/>
      <c r="M168" s="211" t="s">
        <v>19</v>
      </c>
      <c r="N168" s="212" t="s">
        <v>43</v>
      </c>
      <c r="O168" s="75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AR168" s="13" t="s">
        <v>87</v>
      </c>
      <c r="AT168" s="13" t="s">
        <v>358</v>
      </c>
      <c r="AU168" s="13" t="s">
        <v>77</v>
      </c>
      <c r="AY168" s="13" t="s">
        <v>134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13" t="s">
        <v>77</v>
      </c>
      <c r="BK168" s="203">
        <f>ROUND(I168*H168,2)</f>
        <v>0</v>
      </c>
      <c r="BL168" s="13" t="s">
        <v>87</v>
      </c>
      <c r="BM168" s="13" t="s">
        <v>360</v>
      </c>
    </row>
    <row r="169" s="1" customFormat="1" ht="14.4" customHeight="1">
      <c r="B169" s="34"/>
      <c r="C169" s="204" t="s">
        <v>72</v>
      </c>
      <c r="D169" s="204" t="s">
        <v>358</v>
      </c>
      <c r="E169" s="205" t="s">
        <v>141</v>
      </c>
      <c r="F169" s="206" t="s">
        <v>142</v>
      </c>
      <c r="G169" s="207" t="s">
        <v>138</v>
      </c>
      <c r="H169" s="208">
        <v>1</v>
      </c>
      <c r="I169" s="209"/>
      <c r="J169" s="210">
        <f>ROUND(I169*H169,2)</f>
        <v>0</v>
      </c>
      <c r="K169" s="206" t="s">
        <v>19</v>
      </c>
      <c r="L169" s="39"/>
      <c r="M169" s="211" t="s">
        <v>19</v>
      </c>
      <c r="N169" s="212" t="s">
        <v>43</v>
      </c>
      <c r="O169" s="75"/>
      <c r="P169" s="201">
        <f>O169*H169</f>
        <v>0</v>
      </c>
      <c r="Q169" s="201">
        <v>0</v>
      </c>
      <c r="R169" s="201">
        <f>Q169*H169</f>
        <v>0</v>
      </c>
      <c r="S169" s="201">
        <v>0</v>
      </c>
      <c r="T169" s="202">
        <f>S169*H169</f>
        <v>0</v>
      </c>
      <c r="AR169" s="13" t="s">
        <v>87</v>
      </c>
      <c r="AT169" s="13" t="s">
        <v>358</v>
      </c>
      <c r="AU169" s="13" t="s">
        <v>77</v>
      </c>
      <c r="AY169" s="13" t="s">
        <v>134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13" t="s">
        <v>77</v>
      </c>
      <c r="BK169" s="203">
        <f>ROUND(I169*H169,2)</f>
        <v>0</v>
      </c>
      <c r="BL169" s="13" t="s">
        <v>87</v>
      </c>
      <c r="BM169" s="13" t="s">
        <v>361</v>
      </c>
    </row>
    <row r="170" s="1" customFormat="1" ht="30.6" customHeight="1">
      <c r="B170" s="34"/>
      <c r="C170" s="204" t="s">
        <v>72</v>
      </c>
      <c r="D170" s="204" t="s">
        <v>358</v>
      </c>
      <c r="E170" s="205" t="s">
        <v>362</v>
      </c>
      <c r="F170" s="206" t="s">
        <v>144</v>
      </c>
      <c r="G170" s="207" t="s">
        <v>138</v>
      </c>
      <c r="H170" s="208">
        <v>1</v>
      </c>
      <c r="I170" s="209"/>
      <c r="J170" s="210">
        <f>ROUND(I170*H170,2)</f>
        <v>0</v>
      </c>
      <c r="K170" s="206" t="s">
        <v>19</v>
      </c>
      <c r="L170" s="39"/>
      <c r="M170" s="211" t="s">
        <v>19</v>
      </c>
      <c r="N170" s="212" t="s">
        <v>43</v>
      </c>
      <c r="O170" s="75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AR170" s="13" t="s">
        <v>87</v>
      </c>
      <c r="AT170" s="13" t="s">
        <v>358</v>
      </c>
      <c r="AU170" s="13" t="s">
        <v>77</v>
      </c>
      <c r="AY170" s="13" t="s">
        <v>134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13" t="s">
        <v>77</v>
      </c>
      <c r="BK170" s="203">
        <f>ROUND(I170*H170,2)</f>
        <v>0</v>
      </c>
      <c r="BL170" s="13" t="s">
        <v>87</v>
      </c>
      <c r="BM170" s="13" t="s">
        <v>363</v>
      </c>
    </row>
    <row r="171" s="1" customFormat="1" ht="14.4" customHeight="1">
      <c r="B171" s="34"/>
      <c r="C171" s="204" t="s">
        <v>72</v>
      </c>
      <c r="D171" s="204" t="s">
        <v>358</v>
      </c>
      <c r="E171" s="205" t="s">
        <v>364</v>
      </c>
      <c r="F171" s="206" t="s">
        <v>146</v>
      </c>
      <c r="G171" s="207" t="s">
        <v>138</v>
      </c>
      <c r="H171" s="208">
        <v>2</v>
      </c>
      <c r="I171" s="209"/>
      <c r="J171" s="210">
        <f>ROUND(I171*H171,2)</f>
        <v>0</v>
      </c>
      <c r="K171" s="206" t="s">
        <v>19</v>
      </c>
      <c r="L171" s="39"/>
      <c r="M171" s="211" t="s">
        <v>19</v>
      </c>
      <c r="N171" s="212" t="s">
        <v>43</v>
      </c>
      <c r="O171" s="75"/>
      <c r="P171" s="201">
        <f>O171*H171</f>
        <v>0</v>
      </c>
      <c r="Q171" s="201">
        <v>0</v>
      </c>
      <c r="R171" s="201">
        <f>Q171*H171</f>
        <v>0</v>
      </c>
      <c r="S171" s="201">
        <v>0</v>
      </c>
      <c r="T171" s="202">
        <f>S171*H171</f>
        <v>0</v>
      </c>
      <c r="AR171" s="13" t="s">
        <v>87</v>
      </c>
      <c r="AT171" s="13" t="s">
        <v>358</v>
      </c>
      <c r="AU171" s="13" t="s">
        <v>77</v>
      </c>
      <c r="AY171" s="13" t="s">
        <v>134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13" t="s">
        <v>77</v>
      </c>
      <c r="BK171" s="203">
        <f>ROUND(I171*H171,2)</f>
        <v>0</v>
      </c>
      <c r="BL171" s="13" t="s">
        <v>87</v>
      </c>
      <c r="BM171" s="13" t="s">
        <v>365</v>
      </c>
    </row>
    <row r="172" s="1" customFormat="1" ht="14.4" customHeight="1">
      <c r="B172" s="34"/>
      <c r="C172" s="204" t="s">
        <v>72</v>
      </c>
      <c r="D172" s="204" t="s">
        <v>358</v>
      </c>
      <c r="E172" s="205" t="s">
        <v>366</v>
      </c>
      <c r="F172" s="206" t="s">
        <v>180</v>
      </c>
      <c r="G172" s="207" t="s">
        <v>138</v>
      </c>
      <c r="H172" s="208">
        <v>4</v>
      </c>
      <c r="I172" s="209"/>
      <c r="J172" s="210">
        <f>ROUND(I172*H172,2)</f>
        <v>0</v>
      </c>
      <c r="K172" s="206" t="s">
        <v>19</v>
      </c>
      <c r="L172" s="39"/>
      <c r="M172" s="211" t="s">
        <v>19</v>
      </c>
      <c r="N172" s="212" t="s">
        <v>43</v>
      </c>
      <c r="O172" s="75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AR172" s="13" t="s">
        <v>87</v>
      </c>
      <c r="AT172" s="13" t="s">
        <v>358</v>
      </c>
      <c r="AU172" s="13" t="s">
        <v>77</v>
      </c>
      <c r="AY172" s="13" t="s">
        <v>134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13" t="s">
        <v>77</v>
      </c>
      <c r="BK172" s="203">
        <f>ROUND(I172*H172,2)</f>
        <v>0</v>
      </c>
      <c r="BL172" s="13" t="s">
        <v>87</v>
      </c>
      <c r="BM172" s="13" t="s">
        <v>367</v>
      </c>
    </row>
    <row r="173" s="1" customFormat="1" ht="14.4" customHeight="1">
      <c r="B173" s="34"/>
      <c r="C173" s="204" t="s">
        <v>72</v>
      </c>
      <c r="D173" s="204" t="s">
        <v>358</v>
      </c>
      <c r="E173" s="205" t="s">
        <v>368</v>
      </c>
      <c r="F173" s="206" t="s">
        <v>182</v>
      </c>
      <c r="G173" s="207" t="s">
        <v>138</v>
      </c>
      <c r="H173" s="208">
        <v>2</v>
      </c>
      <c r="I173" s="209"/>
      <c r="J173" s="210">
        <f>ROUND(I173*H173,2)</f>
        <v>0</v>
      </c>
      <c r="K173" s="206" t="s">
        <v>19</v>
      </c>
      <c r="L173" s="39"/>
      <c r="M173" s="211" t="s">
        <v>19</v>
      </c>
      <c r="N173" s="212" t="s">
        <v>43</v>
      </c>
      <c r="O173" s="75"/>
      <c r="P173" s="201">
        <f>O173*H173</f>
        <v>0</v>
      </c>
      <c r="Q173" s="201">
        <v>0</v>
      </c>
      <c r="R173" s="201">
        <f>Q173*H173</f>
        <v>0</v>
      </c>
      <c r="S173" s="201">
        <v>0</v>
      </c>
      <c r="T173" s="202">
        <f>S173*H173</f>
        <v>0</v>
      </c>
      <c r="AR173" s="13" t="s">
        <v>87</v>
      </c>
      <c r="AT173" s="13" t="s">
        <v>358</v>
      </c>
      <c r="AU173" s="13" t="s">
        <v>77</v>
      </c>
      <c r="AY173" s="13" t="s">
        <v>134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13" t="s">
        <v>77</v>
      </c>
      <c r="BK173" s="203">
        <f>ROUND(I173*H173,2)</f>
        <v>0</v>
      </c>
      <c r="BL173" s="13" t="s">
        <v>87</v>
      </c>
      <c r="BM173" s="13" t="s">
        <v>369</v>
      </c>
    </row>
    <row r="174" s="1" customFormat="1" ht="14.4" customHeight="1">
      <c r="B174" s="34"/>
      <c r="C174" s="204" t="s">
        <v>72</v>
      </c>
      <c r="D174" s="204" t="s">
        <v>358</v>
      </c>
      <c r="E174" s="205" t="s">
        <v>370</v>
      </c>
      <c r="F174" s="206" t="s">
        <v>184</v>
      </c>
      <c r="G174" s="207" t="s">
        <v>185</v>
      </c>
      <c r="H174" s="208">
        <v>1</v>
      </c>
      <c r="I174" s="209"/>
      <c r="J174" s="210">
        <f>ROUND(I174*H174,2)</f>
        <v>0</v>
      </c>
      <c r="K174" s="206" t="s">
        <v>19</v>
      </c>
      <c r="L174" s="39"/>
      <c r="M174" s="211" t="s">
        <v>19</v>
      </c>
      <c r="N174" s="212" t="s">
        <v>43</v>
      </c>
      <c r="O174" s="75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AR174" s="13" t="s">
        <v>87</v>
      </c>
      <c r="AT174" s="13" t="s">
        <v>358</v>
      </c>
      <c r="AU174" s="13" t="s">
        <v>77</v>
      </c>
      <c r="AY174" s="13" t="s">
        <v>134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13" t="s">
        <v>77</v>
      </c>
      <c r="BK174" s="203">
        <f>ROUND(I174*H174,2)</f>
        <v>0</v>
      </c>
      <c r="BL174" s="13" t="s">
        <v>87</v>
      </c>
      <c r="BM174" s="13" t="s">
        <v>371</v>
      </c>
    </row>
    <row r="175" s="1" customFormat="1" ht="14.4" customHeight="1">
      <c r="B175" s="34"/>
      <c r="C175" s="204" t="s">
        <v>72</v>
      </c>
      <c r="D175" s="204" t="s">
        <v>358</v>
      </c>
      <c r="E175" s="205" t="s">
        <v>372</v>
      </c>
      <c r="F175" s="206" t="s">
        <v>373</v>
      </c>
      <c r="G175" s="207" t="s">
        <v>185</v>
      </c>
      <c r="H175" s="208">
        <v>1</v>
      </c>
      <c r="I175" s="209"/>
      <c r="J175" s="210">
        <f>ROUND(I175*H175,2)</f>
        <v>0</v>
      </c>
      <c r="K175" s="206" t="s">
        <v>19</v>
      </c>
      <c r="L175" s="39"/>
      <c r="M175" s="211" t="s">
        <v>19</v>
      </c>
      <c r="N175" s="212" t="s">
        <v>43</v>
      </c>
      <c r="O175" s="75"/>
      <c r="P175" s="201">
        <f>O175*H175</f>
        <v>0</v>
      </c>
      <c r="Q175" s="201">
        <v>0</v>
      </c>
      <c r="R175" s="201">
        <f>Q175*H175</f>
        <v>0</v>
      </c>
      <c r="S175" s="201">
        <v>0</v>
      </c>
      <c r="T175" s="202">
        <f>S175*H175</f>
        <v>0</v>
      </c>
      <c r="AR175" s="13" t="s">
        <v>87</v>
      </c>
      <c r="AT175" s="13" t="s">
        <v>358</v>
      </c>
      <c r="AU175" s="13" t="s">
        <v>77</v>
      </c>
      <c r="AY175" s="13" t="s">
        <v>134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13" t="s">
        <v>77</v>
      </c>
      <c r="BK175" s="203">
        <f>ROUND(I175*H175,2)</f>
        <v>0</v>
      </c>
      <c r="BL175" s="13" t="s">
        <v>87</v>
      </c>
      <c r="BM175" s="13" t="s">
        <v>374</v>
      </c>
    </row>
    <row r="176" s="1" customFormat="1" ht="20.4" customHeight="1">
      <c r="B176" s="34"/>
      <c r="C176" s="204" t="s">
        <v>72</v>
      </c>
      <c r="D176" s="204" t="s">
        <v>358</v>
      </c>
      <c r="E176" s="205" t="s">
        <v>375</v>
      </c>
      <c r="F176" s="206" t="s">
        <v>188</v>
      </c>
      <c r="G176" s="207" t="s">
        <v>138</v>
      </c>
      <c r="H176" s="208">
        <v>1</v>
      </c>
      <c r="I176" s="209"/>
      <c r="J176" s="210">
        <f>ROUND(I176*H176,2)</f>
        <v>0</v>
      </c>
      <c r="K176" s="206" t="s">
        <v>19</v>
      </c>
      <c r="L176" s="39"/>
      <c r="M176" s="211" t="s">
        <v>19</v>
      </c>
      <c r="N176" s="212" t="s">
        <v>43</v>
      </c>
      <c r="O176" s="75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AR176" s="13" t="s">
        <v>87</v>
      </c>
      <c r="AT176" s="13" t="s">
        <v>358</v>
      </c>
      <c r="AU176" s="13" t="s">
        <v>77</v>
      </c>
      <c r="AY176" s="13" t="s">
        <v>134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13" t="s">
        <v>77</v>
      </c>
      <c r="BK176" s="203">
        <f>ROUND(I176*H176,2)</f>
        <v>0</v>
      </c>
      <c r="BL176" s="13" t="s">
        <v>87</v>
      </c>
      <c r="BM176" s="13" t="s">
        <v>376</v>
      </c>
    </row>
    <row r="177" s="1" customFormat="1" ht="14.4" customHeight="1">
      <c r="B177" s="34"/>
      <c r="C177" s="204" t="s">
        <v>72</v>
      </c>
      <c r="D177" s="204" t="s">
        <v>358</v>
      </c>
      <c r="E177" s="205" t="s">
        <v>377</v>
      </c>
      <c r="F177" s="206" t="s">
        <v>378</v>
      </c>
      <c r="G177" s="207" t="s">
        <v>138</v>
      </c>
      <c r="H177" s="208">
        <v>1</v>
      </c>
      <c r="I177" s="209"/>
      <c r="J177" s="210">
        <f>ROUND(I177*H177,2)</f>
        <v>0</v>
      </c>
      <c r="K177" s="206" t="s">
        <v>19</v>
      </c>
      <c r="L177" s="39"/>
      <c r="M177" s="211" t="s">
        <v>19</v>
      </c>
      <c r="N177" s="212" t="s">
        <v>43</v>
      </c>
      <c r="O177" s="75"/>
      <c r="P177" s="201">
        <f>O177*H177</f>
        <v>0</v>
      </c>
      <c r="Q177" s="201">
        <v>0</v>
      </c>
      <c r="R177" s="201">
        <f>Q177*H177</f>
        <v>0</v>
      </c>
      <c r="S177" s="201">
        <v>0</v>
      </c>
      <c r="T177" s="202">
        <f>S177*H177</f>
        <v>0</v>
      </c>
      <c r="AR177" s="13" t="s">
        <v>87</v>
      </c>
      <c r="AT177" s="13" t="s">
        <v>358</v>
      </c>
      <c r="AU177" s="13" t="s">
        <v>77</v>
      </c>
      <c r="AY177" s="13" t="s">
        <v>134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13" t="s">
        <v>77</v>
      </c>
      <c r="BK177" s="203">
        <f>ROUND(I177*H177,2)</f>
        <v>0</v>
      </c>
      <c r="BL177" s="13" t="s">
        <v>87</v>
      </c>
      <c r="BM177" s="13" t="s">
        <v>379</v>
      </c>
    </row>
    <row r="178" s="1" customFormat="1" ht="20.4" customHeight="1">
      <c r="B178" s="34"/>
      <c r="C178" s="204" t="s">
        <v>72</v>
      </c>
      <c r="D178" s="204" t="s">
        <v>358</v>
      </c>
      <c r="E178" s="205" t="s">
        <v>380</v>
      </c>
      <c r="F178" s="206" t="s">
        <v>194</v>
      </c>
      <c r="G178" s="207" t="s">
        <v>138</v>
      </c>
      <c r="H178" s="208">
        <v>1</v>
      </c>
      <c r="I178" s="209"/>
      <c r="J178" s="210">
        <f>ROUND(I178*H178,2)</f>
        <v>0</v>
      </c>
      <c r="K178" s="206" t="s">
        <v>19</v>
      </c>
      <c r="L178" s="39"/>
      <c r="M178" s="211" t="s">
        <v>19</v>
      </c>
      <c r="N178" s="212" t="s">
        <v>43</v>
      </c>
      <c r="O178" s="75"/>
      <c r="P178" s="201">
        <f>O178*H178</f>
        <v>0</v>
      </c>
      <c r="Q178" s="201">
        <v>0</v>
      </c>
      <c r="R178" s="201">
        <f>Q178*H178</f>
        <v>0</v>
      </c>
      <c r="S178" s="201">
        <v>0</v>
      </c>
      <c r="T178" s="202">
        <f>S178*H178</f>
        <v>0</v>
      </c>
      <c r="AR178" s="13" t="s">
        <v>87</v>
      </c>
      <c r="AT178" s="13" t="s">
        <v>358</v>
      </c>
      <c r="AU178" s="13" t="s">
        <v>77</v>
      </c>
      <c r="AY178" s="13" t="s">
        <v>134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13" t="s">
        <v>77</v>
      </c>
      <c r="BK178" s="203">
        <f>ROUND(I178*H178,2)</f>
        <v>0</v>
      </c>
      <c r="BL178" s="13" t="s">
        <v>87</v>
      </c>
      <c r="BM178" s="13" t="s">
        <v>381</v>
      </c>
    </row>
    <row r="179" s="1" customFormat="1" ht="14.4" customHeight="1">
      <c r="B179" s="34"/>
      <c r="C179" s="204" t="s">
        <v>72</v>
      </c>
      <c r="D179" s="204" t="s">
        <v>358</v>
      </c>
      <c r="E179" s="205" t="s">
        <v>382</v>
      </c>
      <c r="F179" s="206" t="s">
        <v>197</v>
      </c>
      <c r="G179" s="207" t="s">
        <v>138</v>
      </c>
      <c r="H179" s="208">
        <v>1</v>
      </c>
      <c r="I179" s="209"/>
      <c r="J179" s="210">
        <f>ROUND(I179*H179,2)</f>
        <v>0</v>
      </c>
      <c r="K179" s="206" t="s">
        <v>19</v>
      </c>
      <c r="L179" s="39"/>
      <c r="M179" s="211" t="s">
        <v>19</v>
      </c>
      <c r="N179" s="212" t="s">
        <v>43</v>
      </c>
      <c r="O179" s="75"/>
      <c r="P179" s="201">
        <f>O179*H179</f>
        <v>0</v>
      </c>
      <c r="Q179" s="201">
        <v>0</v>
      </c>
      <c r="R179" s="201">
        <f>Q179*H179</f>
        <v>0</v>
      </c>
      <c r="S179" s="201">
        <v>0</v>
      </c>
      <c r="T179" s="202">
        <f>S179*H179</f>
        <v>0</v>
      </c>
      <c r="AR179" s="13" t="s">
        <v>87</v>
      </c>
      <c r="AT179" s="13" t="s">
        <v>358</v>
      </c>
      <c r="AU179" s="13" t="s">
        <v>77</v>
      </c>
      <c r="AY179" s="13" t="s">
        <v>134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13" t="s">
        <v>77</v>
      </c>
      <c r="BK179" s="203">
        <f>ROUND(I179*H179,2)</f>
        <v>0</v>
      </c>
      <c r="BL179" s="13" t="s">
        <v>87</v>
      </c>
      <c r="BM179" s="13" t="s">
        <v>383</v>
      </c>
    </row>
    <row r="180" s="1" customFormat="1" ht="14.4" customHeight="1">
      <c r="B180" s="34"/>
      <c r="C180" s="204" t="s">
        <v>72</v>
      </c>
      <c r="D180" s="204" t="s">
        <v>358</v>
      </c>
      <c r="E180" s="205" t="s">
        <v>384</v>
      </c>
      <c r="F180" s="206" t="s">
        <v>385</v>
      </c>
      <c r="G180" s="207" t="s">
        <v>138</v>
      </c>
      <c r="H180" s="208">
        <v>1</v>
      </c>
      <c r="I180" s="209"/>
      <c r="J180" s="210">
        <f>ROUND(I180*H180,2)</f>
        <v>0</v>
      </c>
      <c r="K180" s="206" t="s">
        <v>19</v>
      </c>
      <c r="L180" s="39"/>
      <c r="M180" s="211" t="s">
        <v>19</v>
      </c>
      <c r="N180" s="212" t="s">
        <v>43</v>
      </c>
      <c r="O180" s="75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AR180" s="13" t="s">
        <v>87</v>
      </c>
      <c r="AT180" s="13" t="s">
        <v>358</v>
      </c>
      <c r="AU180" s="13" t="s">
        <v>77</v>
      </c>
      <c r="AY180" s="13" t="s">
        <v>134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13" t="s">
        <v>77</v>
      </c>
      <c r="BK180" s="203">
        <f>ROUND(I180*H180,2)</f>
        <v>0</v>
      </c>
      <c r="BL180" s="13" t="s">
        <v>87</v>
      </c>
      <c r="BM180" s="13" t="s">
        <v>386</v>
      </c>
    </row>
    <row r="181" s="1" customFormat="1" ht="14.4" customHeight="1">
      <c r="B181" s="34"/>
      <c r="C181" s="204" t="s">
        <v>72</v>
      </c>
      <c r="D181" s="204" t="s">
        <v>358</v>
      </c>
      <c r="E181" s="205" t="s">
        <v>387</v>
      </c>
      <c r="F181" s="206" t="s">
        <v>388</v>
      </c>
      <c r="G181" s="207" t="s">
        <v>138</v>
      </c>
      <c r="H181" s="208">
        <v>1</v>
      </c>
      <c r="I181" s="209"/>
      <c r="J181" s="210">
        <f>ROUND(I181*H181,2)</f>
        <v>0</v>
      </c>
      <c r="K181" s="206" t="s">
        <v>19</v>
      </c>
      <c r="L181" s="39"/>
      <c r="M181" s="211" t="s">
        <v>19</v>
      </c>
      <c r="N181" s="212" t="s">
        <v>43</v>
      </c>
      <c r="O181" s="75"/>
      <c r="P181" s="201">
        <f>O181*H181</f>
        <v>0</v>
      </c>
      <c r="Q181" s="201">
        <v>0</v>
      </c>
      <c r="R181" s="201">
        <f>Q181*H181</f>
        <v>0</v>
      </c>
      <c r="S181" s="201">
        <v>0</v>
      </c>
      <c r="T181" s="202">
        <f>S181*H181</f>
        <v>0</v>
      </c>
      <c r="AR181" s="13" t="s">
        <v>87</v>
      </c>
      <c r="AT181" s="13" t="s">
        <v>358</v>
      </c>
      <c r="AU181" s="13" t="s">
        <v>77</v>
      </c>
      <c r="AY181" s="13" t="s">
        <v>134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13" t="s">
        <v>77</v>
      </c>
      <c r="BK181" s="203">
        <f>ROUND(I181*H181,2)</f>
        <v>0</v>
      </c>
      <c r="BL181" s="13" t="s">
        <v>87</v>
      </c>
      <c r="BM181" s="13" t="s">
        <v>389</v>
      </c>
    </row>
    <row r="182" s="1" customFormat="1" ht="14.4" customHeight="1">
      <c r="B182" s="34"/>
      <c r="C182" s="204" t="s">
        <v>72</v>
      </c>
      <c r="D182" s="204" t="s">
        <v>358</v>
      </c>
      <c r="E182" s="205" t="s">
        <v>390</v>
      </c>
      <c r="F182" s="206" t="s">
        <v>206</v>
      </c>
      <c r="G182" s="207" t="s">
        <v>138</v>
      </c>
      <c r="H182" s="208">
        <v>1</v>
      </c>
      <c r="I182" s="209"/>
      <c r="J182" s="210">
        <f>ROUND(I182*H182,2)</f>
        <v>0</v>
      </c>
      <c r="K182" s="206" t="s">
        <v>19</v>
      </c>
      <c r="L182" s="39"/>
      <c r="M182" s="211" t="s">
        <v>19</v>
      </c>
      <c r="N182" s="212" t="s">
        <v>43</v>
      </c>
      <c r="O182" s="75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AR182" s="13" t="s">
        <v>87</v>
      </c>
      <c r="AT182" s="13" t="s">
        <v>358</v>
      </c>
      <c r="AU182" s="13" t="s">
        <v>77</v>
      </c>
      <c r="AY182" s="13" t="s">
        <v>134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13" t="s">
        <v>77</v>
      </c>
      <c r="BK182" s="203">
        <f>ROUND(I182*H182,2)</f>
        <v>0</v>
      </c>
      <c r="BL182" s="13" t="s">
        <v>87</v>
      </c>
      <c r="BM182" s="13" t="s">
        <v>391</v>
      </c>
    </row>
    <row r="183" s="1" customFormat="1" ht="14.4" customHeight="1">
      <c r="B183" s="34"/>
      <c r="C183" s="204" t="s">
        <v>72</v>
      </c>
      <c r="D183" s="204" t="s">
        <v>358</v>
      </c>
      <c r="E183" s="205" t="s">
        <v>392</v>
      </c>
      <c r="F183" s="206" t="s">
        <v>393</v>
      </c>
      <c r="G183" s="207" t="s">
        <v>138</v>
      </c>
      <c r="H183" s="208">
        <v>9</v>
      </c>
      <c r="I183" s="209"/>
      <c r="J183" s="210">
        <f>ROUND(I183*H183,2)</f>
        <v>0</v>
      </c>
      <c r="K183" s="206" t="s">
        <v>19</v>
      </c>
      <c r="L183" s="39"/>
      <c r="M183" s="211" t="s">
        <v>19</v>
      </c>
      <c r="N183" s="212" t="s">
        <v>43</v>
      </c>
      <c r="O183" s="75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AR183" s="13" t="s">
        <v>87</v>
      </c>
      <c r="AT183" s="13" t="s">
        <v>358</v>
      </c>
      <c r="AU183" s="13" t="s">
        <v>77</v>
      </c>
      <c r="AY183" s="13" t="s">
        <v>134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13" t="s">
        <v>77</v>
      </c>
      <c r="BK183" s="203">
        <f>ROUND(I183*H183,2)</f>
        <v>0</v>
      </c>
      <c r="BL183" s="13" t="s">
        <v>87</v>
      </c>
      <c r="BM183" s="13" t="s">
        <v>394</v>
      </c>
    </row>
    <row r="184" s="1" customFormat="1" ht="20.4" customHeight="1">
      <c r="B184" s="34"/>
      <c r="C184" s="204" t="s">
        <v>72</v>
      </c>
      <c r="D184" s="204" t="s">
        <v>358</v>
      </c>
      <c r="E184" s="205" t="s">
        <v>395</v>
      </c>
      <c r="F184" s="206" t="s">
        <v>212</v>
      </c>
      <c r="G184" s="207" t="s">
        <v>138</v>
      </c>
      <c r="H184" s="208">
        <v>6</v>
      </c>
      <c r="I184" s="209"/>
      <c r="J184" s="210">
        <f>ROUND(I184*H184,2)</f>
        <v>0</v>
      </c>
      <c r="K184" s="206" t="s">
        <v>19</v>
      </c>
      <c r="L184" s="39"/>
      <c r="M184" s="211" t="s">
        <v>19</v>
      </c>
      <c r="N184" s="212" t="s">
        <v>43</v>
      </c>
      <c r="O184" s="75"/>
      <c r="P184" s="201">
        <f>O184*H184</f>
        <v>0</v>
      </c>
      <c r="Q184" s="201">
        <v>0</v>
      </c>
      <c r="R184" s="201">
        <f>Q184*H184</f>
        <v>0</v>
      </c>
      <c r="S184" s="201">
        <v>0</v>
      </c>
      <c r="T184" s="202">
        <f>S184*H184</f>
        <v>0</v>
      </c>
      <c r="AR184" s="13" t="s">
        <v>87</v>
      </c>
      <c r="AT184" s="13" t="s">
        <v>358</v>
      </c>
      <c r="AU184" s="13" t="s">
        <v>77</v>
      </c>
      <c r="AY184" s="13" t="s">
        <v>134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13" t="s">
        <v>77</v>
      </c>
      <c r="BK184" s="203">
        <f>ROUND(I184*H184,2)</f>
        <v>0</v>
      </c>
      <c r="BL184" s="13" t="s">
        <v>87</v>
      </c>
      <c r="BM184" s="13" t="s">
        <v>396</v>
      </c>
    </row>
    <row r="185" s="1" customFormat="1" ht="14.4" customHeight="1">
      <c r="B185" s="34"/>
      <c r="C185" s="204" t="s">
        <v>72</v>
      </c>
      <c r="D185" s="204" t="s">
        <v>358</v>
      </c>
      <c r="E185" s="205" t="s">
        <v>397</v>
      </c>
      <c r="F185" s="206" t="s">
        <v>215</v>
      </c>
      <c r="G185" s="207" t="s">
        <v>138</v>
      </c>
      <c r="H185" s="208">
        <v>18</v>
      </c>
      <c r="I185" s="209"/>
      <c r="J185" s="210">
        <f>ROUND(I185*H185,2)</f>
        <v>0</v>
      </c>
      <c r="K185" s="206" t="s">
        <v>19</v>
      </c>
      <c r="L185" s="39"/>
      <c r="M185" s="211" t="s">
        <v>19</v>
      </c>
      <c r="N185" s="212" t="s">
        <v>43</v>
      </c>
      <c r="O185" s="75"/>
      <c r="P185" s="201">
        <f>O185*H185</f>
        <v>0</v>
      </c>
      <c r="Q185" s="201">
        <v>0</v>
      </c>
      <c r="R185" s="201">
        <f>Q185*H185</f>
        <v>0</v>
      </c>
      <c r="S185" s="201">
        <v>0</v>
      </c>
      <c r="T185" s="202">
        <f>S185*H185</f>
        <v>0</v>
      </c>
      <c r="AR185" s="13" t="s">
        <v>87</v>
      </c>
      <c r="AT185" s="13" t="s">
        <v>358</v>
      </c>
      <c r="AU185" s="13" t="s">
        <v>77</v>
      </c>
      <c r="AY185" s="13" t="s">
        <v>134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13" t="s">
        <v>77</v>
      </c>
      <c r="BK185" s="203">
        <f>ROUND(I185*H185,2)</f>
        <v>0</v>
      </c>
      <c r="BL185" s="13" t="s">
        <v>87</v>
      </c>
      <c r="BM185" s="13" t="s">
        <v>398</v>
      </c>
    </row>
    <row r="186" s="1" customFormat="1" ht="14.4" customHeight="1">
      <c r="B186" s="34"/>
      <c r="C186" s="204" t="s">
        <v>72</v>
      </c>
      <c r="D186" s="204" t="s">
        <v>358</v>
      </c>
      <c r="E186" s="205" t="s">
        <v>399</v>
      </c>
      <c r="F186" s="206" t="s">
        <v>218</v>
      </c>
      <c r="G186" s="207" t="s">
        <v>138</v>
      </c>
      <c r="H186" s="208">
        <v>2</v>
      </c>
      <c r="I186" s="209"/>
      <c r="J186" s="210">
        <f>ROUND(I186*H186,2)</f>
        <v>0</v>
      </c>
      <c r="K186" s="206" t="s">
        <v>19</v>
      </c>
      <c r="L186" s="39"/>
      <c r="M186" s="211" t="s">
        <v>19</v>
      </c>
      <c r="N186" s="212" t="s">
        <v>43</v>
      </c>
      <c r="O186" s="75"/>
      <c r="P186" s="201">
        <f>O186*H186</f>
        <v>0</v>
      </c>
      <c r="Q186" s="201">
        <v>0</v>
      </c>
      <c r="R186" s="201">
        <f>Q186*H186</f>
        <v>0</v>
      </c>
      <c r="S186" s="201">
        <v>0</v>
      </c>
      <c r="T186" s="202">
        <f>S186*H186</f>
        <v>0</v>
      </c>
      <c r="AR186" s="13" t="s">
        <v>87</v>
      </c>
      <c r="AT186" s="13" t="s">
        <v>358</v>
      </c>
      <c r="AU186" s="13" t="s">
        <v>77</v>
      </c>
      <c r="AY186" s="13" t="s">
        <v>134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13" t="s">
        <v>77</v>
      </c>
      <c r="BK186" s="203">
        <f>ROUND(I186*H186,2)</f>
        <v>0</v>
      </c>
      <c r="BL186" s="13" t="s">
        <v>87</v>
      </c>
      <c r="BM186" s="13" t="s">
        <v>400</v>
      </c>
    </row>
    <row r="187" s="1" customFormat="1" ht="14.4" customHeight="1">
      <c r="B187" s="34"/>
      <c r="C187" s="204" t="s">
        <v>72</v>
      </c>
      <c r="D187" s="204" t="s">
        <v>358</v>
      </c>
      <c r="E187" s="205" t="s">
        <v>401</v>
      </c>
      <c r="F187" s="206" t="s">
        <v>221</v>
      </c>
      <c r="G187" s="207" t="s">
        <v>138</v>
      </c>
      <c r="H187" s="208">
        <v>2</v>
      </c>
      <c r="I187" s="209"/>
      <c r="J187" s="210">
        <f>ROUND(I187*H187,2)</f>
        <v>0</v>
      </c>
      <c r="K187" s="206" t="s">
        <v>19</v>
      </c>
      <c r="L187" s="39"/>
      <c r="M187" s="211" t="s">
        <v>19</v>
      </c>
      <c r="N187" s="212" t="s">
        <v>43</v>
      </c>
      <c r="O187" s="75"/>
      <c r="P187" s="201">
        <f>O187*H187</f>
        <v>0</v>
      </c>
      <c r="Q187" s="201">
        <v>0</v>
      </c>
      <c r="R187" s="201">
        <f>Q187*H187</f>
        <v>0</v>
      </c>
      <c r="S187" s="201">
        <v>0</v>
      </c>
      <c r="T187" s="202">
        <f>S187*H187</f>
        <v>0</v>
      </c>
      <c r="AR187" s="13" t="s">
        <v>87</v>
      </c>
      <c r="AT187" s="13" t="s">
        <v>358</v>
      </c>
      <c r="AU187" s="13" t="s">
        <v>77</v>
      </c>
      <c r="AY187" s="13" t="s">
        <v>134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13" t="s">
        <v>77</v>
      </c>
      <c r="BK187" s="203">
        <f>ROUND(I187*H187,2)</f>
        <v>0</v>
      </c>
      <c r="BL187" s="13" t="s">
        <v>87</v>
      </c>
      <c r="BM187" s="13" t="s">
        <v>402</v>
      </c>
    </row>
    <row r="188" s="1" customFormat="1" ht="14.4" customHeight="1">
      <c r="B188" s="34"/>
      <c r="C188" s="204" t="s">
        <v>72</v>
      </c>
      <c r="D188" s="204" t="s">
        <v>358</v>
      </c>
      <c r="E188" s="205" t="s">
        <v>403</v>
      </c>
      <c r="F188" s="206" t="s">
        <v>224</v>
      </c>
      <c r="G188" s="207" t="s">
        <v>138</v>
      </c>
      <c r="H188" s="208">
        <v>4</v>
      </c>
      <c r="I188" s="209"/>
      <c r="J188" s="210">
        <f>ROUND(I188*H188,2)</f>
        <v>0</v>
      </c>
      <c r="K188" s="206" t="s">
        <v>19</v>
      </c>
      <c r="L188" s="39"/>
      <c r="M188" s="211" t="s">
        <v>19</v>
      </c>
      <c r="N188" s="212" t="s">
        <v>43</v>
      </c>
      <c r="O188" s="75"/>
      <c r="P188" s="201">
        <f>O188*H188</f>
        <v>0</v>
      </c>
      <c r="Q188" s="201">
        <v>0</v>
      </c>
      <c r="R188" s="201">
        <f>Q188*H188</f>
        <v>0</v>
      </c>
      <c r="S188" s="201">
        <v>0</v>
      </c>
      <c r="T188" s="202">
        <f>S188*H188</f>
        <v>0</v>
      </c>
      <c r="AR188" s="13" t="s">
        <v>87</v>
      </c>
      <c r="AT188" s="13" t="s">
        <v>358</v>
      </c>
      <c r="AU188" s="13" t="s">
        <v>77</v>
      </c>
      <c r="AY188" s="13" t="s">
        <v>134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13" t="s">
        <v>77</v>
      </c>
      <c r="BK188" s="203">
        <f>ROUND(I188*H188,2)</f>
        <v>0</v>
      </c>
      <c r="BL188" s="13" t="s">
        <v>87</v>
      </c>
      <c r="BM188" s="13" t="s">
        <v>404</v>
      </c>
    </row>
    <row r="189" s="1" customFormat="1" ht="14.4" customHeight="1">
      <c r="B189" s="34"/>
      <c r="C189" s="204" t="s">
        <v>72</v>
      </c>
      <c r="D189" s="204" t="s">
        <v>358</v>
      </c>
      <c r="E189" s="205" t="s">
        <v>405</v>
      </c>
      <c r="F189" s="206" t="s">
        <v>227</v>
      </c>
      <c r="G189" s="207" t="s">
        <v>138</v>
      </c>
      <c r="H189" s="208">
        <v>2</v>
      </c>
      <c r="I189" s="209"/>
      <c r="J189" s="210">
        <f>ROUND(I189*H189,2)</f>
        <v>0</v>
      </c>
      <c r="K189" s="206" t="s">
        <v>19</v>
      </c>
      <c r="L189" s="39"/>
      <c r="M189" s="211" t="s">
        <v>19</v>
      </c>
      <c r="N189" s="212" t="s">
        <v>43</v>
      </c>
      <c r="O189" s="75"/>
      <c r="P189" s="201">
        <f>O189*H189</f>
        <v>0</v>
      </c>
      <c r="Q189" s="201">
        <v>0</v>
      </c>
      <c r="R189" s="201">
        <f>Q189*H189</f>
        <v>0</v>
      </c>
      <c r="S189" s="201">
        <v>0</v>
      </c>
      <c r="T189" s="202">
        <f>S189*H189</f>
        <v>0</v>
      </c>
      <c r="AR189" s="13" t="s">
        <v>87</v>
      </c>
      <c r="AT189" s="13" t="s">
        <v>358</v>
      </c>
      <c r="AU189" s="13" t="s">
        <v>77</v>
      </c>
      <c r="AY189" s="13" t="s">
        <v>134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13" t="s">
        <v>77</v>
      </c>
      <c r="BK189" s="203">
        <f>ROUND(I189*H189,2)</f>
        <v>0</v>
      </c>
      <c r="BL189" s="13" t="s">
        <v>87</v>
      </c>
      <c r="BM189" s="13" t="s">
        <v>406</v>
      </c>
    </row>
    <row r="190" s="1" customFormat="1" ht="14.4" customHeight="1">
      <c r="B190" s="34"/>
      <c r="C190" s="204" t="s">
        <v>72</v>
      </c>
      <c r="D190" s="204" t="s">
        <v>358</v>
      </c>
      <c r="E190" s="205" t="s">
        <v>407</v>
      </c>
      <c r="F190" s="206" t="s">
        <v>408</v>
      </c>
      <c r="G190" s="207" t="s">
        <v>138</v>
      </c>
      <c r="H190" s="208">
        <v>4</v>
      </c>
      <c r="I190" s="209"/>
      <c r="J190" s="210">
        <f>ROUND(I190*H190,2)</f>
        <v>0</v>
      </c>
      <c r="K190" s="206" t="s">
        <v>19</v>
      </c>
      <c r="L190" s="39"/>
      <c r="M190" s="211" t="s">
        <v>19</v>
      </c>
      <c r="N190" s="212" t="s">
        <v>43</v>
      </c>
      <c r="O190" s="75"/>
      <c r="P190" s="201">
        <f>O190*H190</f>
        <v>0</v>
      </c>
      <c r="Q190" s="201">
        <v>0</v>
      </c>
      <c r="R190" s="201">
        <f>Q190*H190</f>
        <v>0</v>
      </c>
      <c r="S190" s="201">
        <v>0</v>
      </c>
      <c r="T190" s="202">
        <f>S190*H190</f>
        <v>0</v>
      </c>
      <c r="AR190" s="13" t="s">
        <v>87</v>
      </c>
      <c r="AT190" s="13" t="s">
        <v>358</v>
      </c>
      <c r="AU190" s="13" t="s">
        <v>77</v>
      </c>
      <c r="AY190" s="13" t="s">
        <v>134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13" t="s">
        <v>77</v>
      </c>
      <c r="BK190" s="203">
        <f>ROUND(I190*H190,2)</f>
        <v>0</v>
      </c>
      <c r="BL190" s="13" t="s">
        <v>87</v>
      </c>
      <c r="BM190" s="13" t="s">
        <v>409</v>
      </c>
    </row>
    <row r="191" s="1" customFormat="1" ht="14.4" customHeight="1">
      <c r="B191" s="34"/>
      <c r="C191" s="204" t="s">
        <v>72</v>
      </c>
      <c r="D191" s="204" t="s">
        <v>358</v>
      </c>
      <c r="E191" s="205" t="s">
        <v>410</v>
      </c>
      <c r="F191" s="206" t="s">
        <v>233</v>
      </c>
      <c r="G191" s="207" t="s">
        <v>138</v>
      </c>
      <c r="H191" s="208">
        <v>4</v>
      </c>
      <c r="I191" s="209"/>
      <c r="J191" s="210">
        <f>ROUND(I191*H191,2)</f>
        <v>0</v>
      </c>
      <c r="K191" s="206" t="s">
        <v>19</v>
      </c>
      <c r="L191" s="39"/>
      <c r="M191" s="211" t="s">
        <v>19</v>
      </c>
      <c r="N191" s="212" t="s">
        <v>43</v>
      </c>
      <c r="O191" s="75"/>
      <c r="P191" s="201">
        <f>O191*H191</f>
        <v>0</v>
      </c>
      <c r="Q191" s="201">
        <v>0</v>
      </c>
      <c r="R191" s="201">
        <f>Q191*H191</f>
        <v>0</v>
      </c>
      <c r="S191" s="201">
        <v>0</v>
      </c>
      <c r="T191" s="202">
        <f>S191*H191</f>
        <v>0</v>
      </c>
      <c r="AR191" s="13" t="s">
        <v>87</v>
      </c>
      <c r="AT191" s="13" t="s">
        <v>358</v>
      </c>
      <c r="AU191" s="13" t="s">
        <v>77</v>
      </c>
      <c r="AY191" s="13" t="s">
        <v>134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13" t="s">
        <v>77</v>
      </c>
      <c r="BK191" s="203">
        <f>ROUND(I191*H191,2)</f>
        <v>0</v>
      </c>
      <c r="BL191" s="13" t="s">
        <v>87</v>
      </c>
      <c r="BM191" s="13" t="s">
        <v>411</v>
      </c>
    </row>
    <row r="192" s="1" customFormat="1" ht="14.4" customHeight="1">
      <c r="B192" s="34"/>
      <c r="C192" s="204" t="s">
        <v>72</v>
      </c>
      <c r="D192" s="204" t="s">
        <v>358</v>
      </c>
      <c r="E192" s="205" t="s">
        <v>412</v>
      </c>
      <c r="F192" s="206" t="s">
        <v>236</v>
      </c>
      <c r="G192" s="207" t="s">
        <v>138</v>
      </c>
      <c r="H192" s="208">
        <v>18</v>
      </c>
      <c r="I192" s="209"/>
      <c r="J192" s="210">
        <f>ROUND(I192*H192,2)</f>
        <v>0</v>
      </c>
      <c r="K192" s="206" t="s">
        <v>19</v>
      </c>
      <c r="L192" s="39"/>
      <c r="M192" s="211" t="s">
        <v>19</v>
      </c>
      <c r="N192" s="212" t="s">
        <v>43</v>
      </c>
      <c r="O192" s="75"/>
      <c r="P192" s="201">
        <f>O192*H192</f>
        <v>0</v>
      </c>
      <c r="Q192" s="201">
        <v>0</v>
      </c>
      <c r="R192" s="201">
        <f>Q192*H192</f>
        <v>0</v>
      </c>
      <c r="S192" s="201">
        <v>0</v>
      </c>
      <c r="T192" s="202">
        <f>S192*H192</f>
        <v>0</v>
      </c>
      <c r="AR192" s="13" t="s">
        <v>87</v>
      </c>
      <c r="AT192" s="13" t="s">
        <v>358</v>
      </c>
      <c r="AU192" s="13" t="s">
        <v>77</v>
      </c>
      <c r="AY192" s="13" t="s">
        <v>134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13" t="s">
        <v>77</v>
      </c>
      <c r="BK192" s="203">
        <f>ROUND(I192*H192,2)</f>
        <v>0</v>
      </c>
      <c r="BL192" s="13" t="s">
        <v>87</v>
      </c>
      <c r="BM192" s="13" t="s">
        <v>413</v>
      </c>
    </row>
    <row r="193" s="1" customFormat="1" ht="14.4" customHeight="1">
      <c r="B193" s="34"/>
      <c r="C193" s="204" t="s">
        <v>72</v>
      </c>
      <c r="D193" s="204" t="s">
        <v>358</v>
      </c>
      <c r="E193" s="205" t="s">
        <v>414</v>
      </c>
      <c r="F193" s="206" t="s">
        <v>273</v>
      </c>
      <c r="G193" s="207" t="s">
        <v>138</v>
      </c>
      <c r="H193" s="208">
        <v>18</v>
      </c>
      <c r="I193" s="209"/>
      <c r="J193" s="210">
        <f>ROUND(I193*H193,2)</f>
        <v>0</v>
      </c>
      <c r="K193" s="206" t="s">
        <v>19</v>
      </c>
      <c r="L193" s="39"/>
      <c r="M193" s="211" t="s">
        <v>19</v>
      </c>
      <c r="N193" s="212" t="s">
        <v>43</v>
      </c>
      <c r="O193" s="75"/>
      <c r="P193" s="201">
        <f>O193*H193</f>
        <v>0</v>
      </c>
      <c r="Q193" s="201">
        <v>0</v>
      </c>
      <c r="R193" s="201">
        <f>Q193*H193</f>
        <v>0</v>
      </c>
      <c r="S193" s="201">
        <v>0</v>
      </c>
      <c r="T193" s="202">
        <f>S193*H193</f>
        <v>0</v>
      </c>
      <c r="AR193" s="13" t="s">
        <v>87</v>
      </c>
      <c r="AT193" s="13" t="s">
        <v>358</v>
      </c>
      <c r="AU193" s="13" t="s">
        <v>77</v>
      </c>
      <c r="AY193" s="13" t="s">
        <v>134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13" t="s">
        <v>77</v>
      </c>
      <c r="BK193" s="203">
        <f>ROUND(I193*H193,2)</f>
        <v>0</v>
      </c>
      <c r="BL193" s="13" t="s">
        <v>87</v>
      </c>
      <c r="BM193" s="13" t="s">
        <v>415</v>
      </c>
    </row>
    <row r="194" s="1" customFormat="1" ht="14.4" customHeight="1">
      <c r="B194" s="34"/>
      <c r="C194" s="204" t="s">
        <v>72</v>
      </c>
      <c r="D194" s="204" t="s">
        <v>358</v>
      </c>
      <c r="E194" s="205" t="s">
        <v>416</v>
      </c>
      <c r="F194" s="206" t="s">
        <v>239</v>
      </c>
      <c r="G194" s="207" t="s">
        <v>138</v>
      </c>
      <c r="H194" s="208">
        <v>46</v>
      </c>
      <c r="I194" s="209"/>
      <c r="J194" s="210">
        <f>ROUND(I194*H194,2)</f>
        <v>0</v>
      </c>
      <c r="K194" s="206" t="s">
        <v>19</v>
      </c>
      <c r="L194" s="39"/>
      <c r="M194" s="211" t="s">
        <v>19</v>
      </c>
      <c r="N194" s="212" t="s">
        <v>43</v>
      </c>
      <c r="O194" s="75"/>
      <c r="P194" s="201">
        <f>O194*H194</f>
        <v>0</v>
      </c>
      <c r="Q194" s="201">
        <v>0</v>
      </c>
      <c r="R194" s="201">
        <f>Q194*H194</f>
        <v>0</v>
      </c>
      <c r="S194" s="201">
        <v>0</v>
      </c>
      <c r="T194" s="202">
        <f>S194*H194</f>
        <v>0</v>
      </c>
      <c r="AR194" s="13" t="s">
        <v>87</v>
      </c>
      <c r="AT194" s="13" t="s">
        <v>358</v>
      </c>
      <c r="AU194" s="13" t="s">
        <v>77</v>
      </c>
      <c r="AY194" s="13" t="s">
        <v>134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13" t="s">
        <v>77</v>
      </c>
      <c r="BK194" s="203">
        <f>ROUND(I194*H194,2)</f>
        <v>0</v>
      </c>
      <c r="BL194" s="13" t="s">
        <v>87</v>
      </c>
      <c r="BM194" s="13" t="s">
        <v>417</v>
      </c>
    </row>
    <row r="195" s="1" customFormat="1" ht="14.4" customHeight="1">
      <c r="B195" s="34"/>
      <c r="C195" s="204" t="s">
        <v>72</v>
      </c>
      <c r="D195" s="204" t="s">
        <v>358</v>
      </c>
      <c r="E195" s="205" t="s">
        <v>418</v>
      </c>
      <c r="F195" s="206" t="s">
        <v>242</v>
      </c>
      <c r="G195" s="207" t="s">
        <v>138</v>
      </c>
      <c r="H195" s="208">
        <v>18</v>
      </c>
      <c r="I195" s="209"/>
      <c r="J195" s="210">
        <f>ROUND(I195*H195,2)</f>
        <v>0</v>
      </c>
      <c r="K195" s="206" t="s">
        <v>19</v>
      </c>
      <c r="L195" s="39"/>
      <c r="M195" s="211" t="s">
        <v>19</v>
      </c>
      <c r="N195" s="212" t="s">
        <v>43</v>
      </c>
      <c r="O195" s="75"/>
      <c r="P195" s="201">
        <f>O195*H195</f>
        <v>0</v>
      </c>
      <c r="Q195" s="201">
        <v>0</v>
      </c>
      <c r="R195" s="201">
        <f>Q195*H195</f>
        <v>0</v>
      </c>
      <c r="S195" s="201">
        <v>0</v>
      </c>
      <c r="T195" s="202">
        <f>S195*H195</f>
        <v>0</v>
      </c>
      <c r="AR195" s="13" t="s">
        <v>87</v>
      </c>
      <c r="AT195" s="13" t="s">
        <v>358</v>
      </c>
      <c r="AU195" s="13" t="s">
        <v>77</v>
      </c>
      <c r="AY195" s="13" t="s">
        <v>134</v>
      </c>
      <c r="BE195" s="203">
        <f>IF(N195="základní",J195,0)</f>
        <v>0</v>
      </c>
      <c r="BF195" s="203">
        <f>IF(N195="snížená",J195,0)</f>
        <v>0</v>
      </c>
      <c r="BG195" s="203">
        <f>IF(N195="zákl. přenesená",J195,0)</f>
        <v>0</v>
      </c>
      <c r="BH195" s="203">
        <f>IF(N195="sníž. přenesená",J195,0)</f>
        <v>0</v>
      </c>
      <c r="BI195" s="203">
        <f>IF(N195="nulová",J195,0)</f>
        <v>0</v>
      </c>
      <c r="BJ195" s="13" t="s">
        <v>77</v>
      </c>
      <c r="BK195" s="203">
        <f>ROUND(I195*H195,2)</f>
        <v>0</v>
      </c>
      <c r="BL195" s="13" t="s">
        <v>87</v>
      </c>
      <c r="BM195" s="13" t="s">
        <v>419</v>
      </c>
    </row>
    <row r="196" s="1" customFormat="1" ht="14.4" customHeight="1">
      <c r="B196" s="34"/>
      <c r="C196" s="204" t="s">
        <v>72</v>
      </c>
      <c r="D196" s="204" t="s">
        <v>358</v>
      </c>
      <c r="E196" s="205" t="s">
        <v>420</v>
      </c>
      <c r="F196" s="206" t="s">
        <v>421</v>
      </c>
      <c r="G196" s="207" t="s">
        <v>138</v>
      </c>
      <c r="H196" s="208">
        <v>8</v>
      </c>
      <c r="I196" s="209"/>
      <c r="J196" s="210">
        <f>ROUND(I196*H196,2)</f>
        <v>0</v>
      </c>
      <c r="K196" s="206" t="s">
        <v>19</v>
      </c>
      <c r="L196" s="39"/>
      <c r="M196" s="211" t="s">
        <v>19</v>
      </c>
      <c r="N196" s="212" t="s">
        <v>43</v>
      </c>
      <c r="O196" s="75"/>
      <c r="P196" s="201">
        <f>O196*H196</f>
        <v>0</v>
      </c>
      <c r="Q196" s="201">
        <v>0</v>
      </c>
      <c r="R196" s="201">
        <f>Q196*H196</f>
        <v>0</v>
      </c>
      <c r="S196" s="201">
        <v>0</v>
      </c>
      <c r="T196" s="202">
        <f>S196*H196</f>
        <v>0</v>
      </c>
      <c r="AR196" s="13" t="s">
        <v>87</v>
      </c>
      <c r="AT196" s="13" t="s">
        <v>358</v>
      </c>
      <c r="AU196" s="13" t="s">
        <v>77</v>
      </c>
      <c r="AY196" s="13" t="s">
        <v>134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13" t="s">
        <v>77</v>
      </c>
      <c r="BK196" s="203">
        <f>ROUND(I196*H196,2)</f>
        <v>0</v>
      </c>
      <c r="BL196" s="13" t="s">
        <v>87</v>
      </c>
      <c r="BM196" s="13" t="s">
        <v>422</v>
      </c>
    </row>
    <row r="197" s="1" customFormat="1" ht="14.4" customHeight="1">
      <c r="B197" s="34"/>
      <c r="C197" s="204" t="s">
        <v>72</v>
      </c>
      <c r="D197" s="204" t="s">
        <v>358</v>
      </c>
      <c r="E197" s="205" t="s">
        <v>423</v>
      </c>
      <c r="F197" s="206" t="s">
        <v>245</v>
      </c>
      <c r="G197" s="207" t="s">
        <v>138</v>
      </c>
      <c r="H197" s="208">
        <v>2</v>
      </c>
      <c r="I197" s="209"/>
      <c r="J197" s="210">
        <f>ROUND(I197*H197,2)</f>
        <v>0</v>
      </c>
      <c r="K197" s="206" t="s">
        <v>19</v>
      </c>
      <c r="L197" s="39"/>
      <c r="M197" s="211" t="s">
        <v>19</v>
      </c>
      <c r="N197" s="212" t="s">
        <v>43</v>
      </c>
      <c r="O197" s="75"/>
      <c r="P197" s="201">
        <f>O197*H197</f>
        <v>0</v>
      </c>
      <c r="Q197" s="201">
        <v>0</v>
      </c>
      <c r="R197" s="201">
        <f>Q197*H197</f>
        <v>0</v>
      </c>
      <c r="S197" s="201">
        <v>0</v>
      </c>
      <c r="T197" s="202">
        <f>S197*H197</f>
        <v>0</v>
      </c>
      <c r="AR197" s="13" t="s">
        <v>87</v>
      </c>
      <c r="AT197" s="13" t="s">
        <v>358</v>
      </c>
      <c r="AU197" s="13" t="s">
        <v>77</v>
      </c>
      <c r="AY197" s="13" t="s">
        <v>134</v>
      </c>
      <c r="BE197" s="203">
        <f>IF(N197="základní",J197,0)</f>
        <v>0</v>
      </c>
      <c r="BF197" s="203">
        <f>IF(N197="snížená",J197,0)</f>
        <v>0</v>
      </c>
      <c r="BG197" s="203">
        <f>IF(N197="zákl. přenesená",J197,0)</f>
        <v>0</v>
      </c>
      <c r="BH197" s="203">
        <f>IF(N197="sníž. přenesená",J197,0)</f>
        <v>0</v>
      </c>
      <c r="BI197" s="203">
        <f>IF(N197="nulová",J197,0)</f>
        <v>0</v>
      </c>
      <c r="BJ197" s="13" t="s">
        <v>77</v>
      </c>
      <c r="BK197" s="203">
        <f>ROUND(I197*H197,2)</f>
        <v>0</v>
      </c>
      <c r="BL197" s="13" t="s">
        <v>87</v>
      </c>
      <c r="BM197" s="13" t="s">
        <v>424</v>
      </c>
    </row>
    <row r="198" s="1" customFormat="1" ht="14.4" customHeight="1">
      <c r="B198" s="34"/>
      <c r="C198" s="204" t="s">
        <v>72</v>
      </c>
      <c r="D198" s="204" t="s">
        <v>358</v>
      </c>
      <c r="E198" s="205" t="s">
        <v>425</v>
      </c>
      <c r="F198" s="206" t="s">
        <v>426</v>
      </c>
      <c r="G198" s="207" t="s">
        <v>138</v>
      </c>
      <c r="H198" s="208">
        <v>8</v>
      </c>
      <c r="I198" s="209"/>
      <c r="J198" s="210">
        <f>ROUND(I198*H198,2)</f>
        <v>0</v>
      </c>
      <c r="K198" s="206" t="s">
        <v>19</v>
      </c>
      <c r="L198" s="39"/>
      <c r="M198" s="211" t="s">
        <v>19</v>
      </c>
      <c r="N198" s="212" t="s">
        <v>43</v>
      </c>
      <c r="O198" s="75"/>
      <c r="P198" s="201">
        <f>O198*H198</f>
        <v>0</v>
      </c>
      <c r="Q198" s="201">
        <v>0</v>
      </c>
      <c r="R198" s="201">
        <f>Q198*H198</f>
        <v>0</v>
      </c>
      <c r="S198" s="201">
        <v>0</v>
      </c>
      <c r="T198" s="202">
        <f>S198*H198</f>
        <v>0</v>
      </c>
      <c r="AR198" s="13" t="s">
        <v>87</v>
      </c>
      <c r="AT198" s="13" t="s">
        <v>358</v>
      </c>
      <c r="AU198" s="13" t="s">
        <v>77</v>
      </c>
      <c r="AY198" s="13" t="s">
        <v>134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13" t="s">
        <v>77</v>
      </c>
      <c r="BK198" s="203">
        <f>ROUND(I198*H198,2)</f>
        <v>0</v>
      </c>
      <c r="BL198" s="13" t="s">
        <v>87</v>
      </c>
      <c r="BM198" s="13" t="s">
        <v>427</v>
      </c>
    </row>
    <row r="199" s="1" customFormat="1" ht="14.4" customHeight="1">
      <c r="B199" s="34"/>
      <c r="C199" s="204" t="s">
        <v>72</v>
      </c>
      <c r="D199" s="204" t="s">
        <v>358</v>
      </c>
      <c r="E199" s="205" t="s">
        <v>428</v>
      </c>
      <c r="F199" s="206" t="s">
        <v>248</v>
      </c>
      <c r="G199" s="207" t="s">
        <v>138</v>
      </c>
      <c r="H199" s="208">
        <v>8</v>
      </c>
      <c r="I199" s="209"/>
      <c r="J199" s="210">
        <f>ROUND(I199*H199,2)</f>
        <v>0</v>
      </c>
      <c r="K199" s="206" t="s">
        <v>19</v>
      </c>
      <c r="L199" s="39"/>
      <c r="M199" s="211" t="s">
        <v>19</v>
      </c>
      <c r="N199" s="212" t="s">
        <v>43</v>
      </c>
      <c r="O199" s="75"/>
      <c r="P199" s="201">
        <f>O199*H199</f>
        <v>0</v>
      </c>
      <c r="Q199" s="201">
        <v>0</v>
      </c>
      <c r="R199" s="201">
        <f>Q199*H199</f>
        <v>0</v>
      </c>
      <c r="S199" s="201">
        <v>0</v>
      </c>
      <c r="T199" s="202">
        <f>S199*H199</f>
        <v>0</v>
      </c>
      <c r="AR199" s="13" t="s">
        <v>87</v>
      </c>
      <c r="AT199" s="13" t="s">
        <v>358</v>
      </c>
      <c r="AU199" s="13" t="s">
        <v>77</v>
      </c>
      <c r="AY199" s="13" t="s">
        <v>134</v>
      </c>
      <c r="BE199" s="203">
        <f>IF(N199="základní",J199,0)</f>
        <v>0</v>
      </c>
      <c r="BF199" s="203">
        <f>IF(N199="snížená",J199,0)</f>
        <v>0</v>
      </c>
      <c r="BG199" s="203">
        <f>IF(N199="zákl. přenesená",J199,0)</f>
        <v>0</v>
      </c>
      <c r="BH199" s="203">
        <f>IF(N199="sníž. přenesená",J199,0)</f>
        <v>0</v>
      </c>
      <c r="BI199" s="203">
        <f>IF(N199="nulová",J199,0)</f>
        <v>0</v>
      </c>
      <c r="BJ199" s="13" t="s">
        <v>77</v>
      </c>
      <c r="BK199" s="203">
        <f>ROUND(I199*H199,2)</f>
        <v>0</v>
      </c>
      <c r="BL199" s="13" t="s">
        <v>87</v>
      </c>
      <c r="BM199" s="13" t="s">
        <v>429</v>
      </c>
    </row>
    <row r="200" s="1" customFormat="1" ht="14.4" customHeight="1">
      <c r="B200" s="34"/>
      <c r="C200" s="204" t="s">
        <v>72</v>
      </c>
      <c r="D200" s="204" t="s">
        <v>358</v>
      </c>
      <c r="E200" s="205" t="s">
        <v>430</v>
      </c>
      <c r="F200" s="206" t="s">
        <v>251</v>
      </c>
      <c r="G200" s="207" t="s">
        <v>138</v>
      </c>
      <c r="H200" s="208">
        <v>1</v>
      </c>
      <c r="I200" s="209"/>
      <c r="J200" s="210">
        <f>ROUND(I200*H200,2)</f>
        <v>0</v>
      </c>
      <c r="K200" s="206" t="s">
        <v>19</v>
      </c>
      <c r="L200" s="39"/>
      <c r="M200" s="211" t="s">
        <v>19</v>
      </c>
      <c r="N200" s="212" t="s">
        <v>43</v>
      </c>
      <c r="O200" s="75"/>
      <c r="P200" s="201">
        <f>O200*H200</f>
        <v>0</v>
      </c>
      <c r="Q200" s="201">
        <v>0</v>
      </c>
      <c r="R200" s="201">
        <f>Q200*H200</f>
        <v>0</v>
      </c>
      <c r="S200" s="201">
        <v>0</v>
      </c>
      <c r="T200" s="202">
        <f>S200*H200</f>
        <v>0</v>
      </c>
      <c r="AR200" s="13" t="s">
        <v>87</v>
      </c>
      <c r="AT200" s="13" t="s">
        <v>358</v>
      </c>
      <c r="AU200" s="13" t="s">
        <v>77</v>
      </c>
      <c r="AY200" s="13" t="s">
        <v>134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13" t="s">
        <v>77</v>
      </c>
      <c r="BK200" s="203">
        <f>ROUND(I200*H200,2)</f>
        <v>0</v>
      </c>
      <c r="BL200" s="13" t="s">
        <v>87</v>
      </c>
      <c r="BM200" s="13" t="s">
        <v>431</v>
      </c>
    </row>
    <row r="201" s="1" customFormat="1" ht="14.4" customHeight="1">
      <c r="B201" s="34"/>
      <c r="C201" s="204" t="s">
        <v>72</v>
      </c>
      <c r="D201" s="204" t="s">
        <v>358</v>
      </c>
      <c r="E201" s="205" t="s">
        <v>432</v>
      </c>
      <c r="F201" s="206" t="s">
        <v>433</v>
      </c>
      <c r="G201" s="207" t="s">
        <v>138</v>
      </c>
      <c r="H201" s="208">
        <v>2</v>
      </c>
      <c r="I201" s="209"/>
      <c r="J201" s="210">
        <f>ROUND(I201*H201,2)</f>
        <v>0</v>
      </c>
      <c r="K201" s="206" t="s">
        <v>19</v>
      </c>
      <c r="L201" s="39"/>
      <c r="M201" s="211" t="s">
        <v>19</v>
      </c>
      <c r="N201" s="212" t="s">
        <v>43</v>
      </c>
      <c r="O201" s="75"/>
      <c r="P201" s="201">
        <f>O201*H201</f>
        <v>0</v>
      </c>
      <c r="Q201" s="201">
        <v>0</v>
      </c>
      <c r="R201" s="201">
        <f>Q201*H201</f>
        <v>0</v>
      </c>
      <c r="S201" s="201">
        <v>0</v>
      </c>
      <c r="T201" s="202">
        <f>S201*H201</f>
        <v>0</v>
      </c>
      <c r="AR201" s="13" t="s">
        <v>87</v>
      </c>
      <c r="AT201" s="13" t="s">
        <v>358</v>
      </c>
      <c r="AU201" s="13" t="s">
        <v>77</v>
      </c>
      <c r="AY201" s="13" t="s">
        <v>134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13" t="s">
        <v>77</v>
      </c>
      <c r="BK201" s="203">
        <f>ROUND(I201*H201,2)</f>
        <v>0</v>
      </c>
      <c r="BL201" s="13" t="s">
        <v>87</v>
      </c>
      <c r="BM201" s="13" t="s">
        <v>434</v>
      </c>
    </row>
    <row r="202" s="9" customFormat="1" ht="25.92" customHeight="1">
      <c r="B202" s="177"/>
      <c r="C202" s="178"/>
      <c r="D202" s="179" t="s">
        <v>71</v>
      </c>
      <c r="E202" s="180" t="s">
        <v>253</v>
      </c>
      <c r="F202" s="180" t="s">
        <v>254</v>
      </c>
      <c r="G202" s="178"/>
      <c r="H202" s="178"/>
      <c r="I202" s="181"/>
      <c r="J202" s="182">
        <f>BK202</f>
        <v>0</v>
      </c>
      <c r="K202" s="178"/>
      <c r="L202" s="183"/>
      <c r="M202" s="184"/>
      <c r="N202" s="185"/>
      <c r="O202" s="185"/>
      <c r="P202" s="186">
        <f>SUM(P203:P219)</f>
        <v>0</v>
      </c>
      <c r="Q202" s="185"/>
      <c r="R202" s="186">
        <f>SUM(R203:R219)</f>
        <v>0</v>
      </c>
      <c r="S202" s="185"/>
      <c r="T202" s="187">
        <f>SUM(T203:T219)</f>
        <v>0</v>
      </c>
      <c r="AR202" s="188" t="s">
        <v>77</v>
      </c>
      <c r="AT202" s="189" t="s">
        <v>71</v>
      </c>
      <c r="AU202" s="189" t="s">
        <v>72</v>
      </c>
      <c r="AY202" s="188" t="s">
        <v>134</v>
      </c>
      <c r="BK202" s="190">
        <f>SUM(BK203:BK219)</f>
        <v>0</v>
      </c>
    </row>
    <row r="203" s="1" customFormat="1" ht="71.4" customHeight="1">
      <c r="B203" s="34"/>
      <c r="C203" s="204" t="s">
        <v>72</v>
      </c>
      <c r="D203" s="204" t="s">
        <v>358</v>
      </c>
      <c r="E203" s="205" t="s">
        <v>435</v>
      </c>
      <c r="F203" s="206" t="s">
        <v>256</v>
      </c>
      <c r="G203" s="207" t="s">
        <v>138</v>
      </c>
      <c r="H203" s="208">
        <v>2</v>
      </c>
      <c r="I203" s="209"/>
      <c r="J203" s="210">
        <f>ROUND(I203*H203,2)</f>
        <v>0</v>
      </c>
      <c r="K203" s="206" t="s">
        <v>19</v>
      </c>
      <c r="L203" s="39"/>
      <c r="M203" s="211" t="s">
        <v>19</v>
      </c>
      <c r="N203" s="212" t="s">
        <v>43</v>
      </c>
      <c r="O203" s="75"/>
      <c r="P203" s="201">
        <f>O203*H203</f>
        <v>0</v>
      </c>
      <c r="Q203" s="201">
        <v>0</v>
      </c>
      <c r="R203" s="201">
        <f>Q203*H203</f>
        <v>0</v>
      </c>
      <c r="S203" s="201">
        <v>0</v>
      </c>
      <c r="T203" s="202">
        <f>S203*H203</f>
        <v>0</v>
      </c>
      <c r="AR203" s="13" t="s">
        <v>87</v>
      </c>
      <c r="AT203" s="13" t="s">
        <v>358</v>
      </c>
      <c r="AU203" s="13" t="s">
        <v>77</v>
      </c>
      <c r="AY203" s="13" t="s">
        <v>134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13" t="s">
        <v>77</v>
      </c>
      <c r="BK203" s="203">
        <f>ROUND(I203*H203,2)</f>
        <v>0</v>
      </c>
      <c r="BL203" s="13" t="s">
        <v>87</v>
      </c>
      <c r="BM203" s="13" t="s">
        <v>436</v>
      </c>
    </row>
    <row r="204" s="1" customFormat="1" ht="14.4" customHeight="1">
      <c r="B204" s="34"/>
      <c r="C204" s="204" t="s">
        <v>72</v>
      </c>
      <c r="D204" s="204" t="s">
        <v>358</v>
      </c>
      <c r="E204" s="205" t="s">
        <v>437</v>
      </c>
      <c r="F204" s="206" t="s">
        <v>259</v>
      </c>
      <c r="G204" s="207" t="s">
        <v>138</v>
      </c>
      <c r="H204" s="208">
        <v>2</v>
      </c>
      <c r="I204" s="209"/>
      <c r="J204" s="210">
        <f>ROUND(I204*H204,2)</f>
        <v>0</v>
      </c>
      <c r="K204" s="206" t="s">
        <v>19</v>
      </c>
      <c r="L204" s="39"/>
      <c r="M204" s="211" t="s">
        <v>19</v>
      </c>
      <c r="N204" s="212" t="s">
        <v>43</v>
      </c>
      <c r="O204" s="75"/>
      <c r="P204" s="201">
        <f>O204*H204</f>
        <v>0</v>
      </c>
      <c r="Q204" s="201">
        <v>0</v>
      </c>
      <c r="R204" s="201">
        <f>Q204*H204</f>
        <v>0</v>
      </c>
      <c r="S204" s="201">
        <v>0</v>
      </c>
      <c r="T204" s="202">
        <f>S204*H204</f>
        <v>0</v>
      </c>
      <c r="AR204" s="13" t="s">
        <v>87</v>
      </c>
      <c r="AT204" s="13" t="s">
        <v>358</v>
      </c>
      <c r="AU204" s="13" t="s">
        <v>77</v>
      </c>
      <c r="AY204" s="13" t="s">
        <v>134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13" t="s">
        <v>77</v>
      </c>
      <c r="BK204" s="203">
        <f>ROUND(I204*H204,2)</f>
        <v>0</v>
      </c>
      <c r="BL204" s="13" t="s">
        <v>87</v>
      </c>
      <c r="BM204" s="13" t="s">
        <v>438</v>
      </c>
    </row>
    <row r="205" s="1" customFormat="1" ht="14.4" customHeight="1">
      <c r="B205" s="34"/>
      <c r="C205" s="204" t="s">
        <v>72</v>
      </c>
      <c r="D205" s="204" t="s">
        <v>358</v>
      </c>
      <c r="E205" s="205" t="s">
        <v>439</v>
      </c>
      <c r="F205" s="206" t="s">
        <v>262</v>
      </c>
      <c r="G205" s="207" t="s">
        <v>138</v>
      </c>
      <c r="H205" s="208">
        <v>9</v>
      </c>
      <c r="I205" s="209"/>
      <c r="J205" s="210">
        <f>ROUND(I205*H205,2)</f>
        <v>0</v>
      </c>
      <c r="K205" s="206" t="s">
        <v>19</v>
      </c>
      <c r="L205" s="39"/>
      <c r="M205" s="211" t="s">
        <v>19</v>
      </c>
      <c r="N205" s="212" t="s">
        <v>43</v>
      </c>
      <c r="O205" s="75"/>
      <c r="P205" s="201">
        <f>O205*H205</f>
        <v>0</v>
      </c>
      <c r="Q205" s="201">
        <v>0</v>
      </c>
      <c r="R205" s="201">
        <f>Q205*H205</f>
        <v>0</v>
      </c>
      <c r="S205" s="201">
        <v>0</v>
      </c>
      <c r="T205" s="202">
        <f>S205*H205</f>
        <v>0</v>
      </c>
      <c r="AR205" s="13" t="s">
        <v>87</v>
      </c>
      <c r="AT205" s="13" t="s">
        <v>358</v>
      </c>
      <c r="AU205" s="13" t="s">
        <v>77</v>
      </c>
      <c r="AY205" s="13" t="s">
        <v>134</v>
      </c>
      <c r="BE205" s="203">
        <f>IF(N205="základní",J205,0)</f>
        <v>0</v>
      </c>
      <c r="BF205" s="203">
        <f>IF(N205="snížená",J205,0)</f>
        <v>0</v>
      </c>
      <c r="BG205" s="203">
        <f>IF(N205="zákl. přenesená",J205,0)</f>
        <v>0</v>
      </c>
      <c r="BH205" s="203">
        <f>IF(N205="sníž. přenesená",J205,0)</f>
        <v>0</v>
      </c>
      <c r="BI205" s="203">
        <f>IF(N205="nulová",J205,0)</f>
        <v>0</v>
      </c>
      <c r="BJ205" s="13" t="s">
        <v>77</v>
      </c>
      <c r="BK205" s="203">
        <f>ROUND(I205*H205,2)</f>
        <v>0</v>
      </c>
      <c r="BL205" s="13" t="s">
        <v>87</v>
      </c>
      <c r="BM205" s="13" t="s">
        <v>440</v>
      </c>
    </row>
    <row r="206" s="1" customFormat="1" ht="14.4" customHeight="1">
      <c r="B206" s="34"/>
      <c r="C206" s="204" t="s">
        <v>72</v>
      </c>
      <c r="D206" s="204" t="s">
        <v>358</v>
      </c>
      <c r="E206" s="205" t="s">
        <v>441</v>
      </c>
      <c r="F206" s="206" t="s">
        <v>265</v>
      </c>
      <c r="G206" s="207" t="s">
        <v>138</v>
      </c>
      <c r="H206" s="208">
        <v>9</v>
      </c>
      <c r="I206" s="209"/>
      <c r="J206" s="210">
        <f>ROUND(I206*H206,2)</f>
        <v>0</v>
      </c>
      <c r="K206" s="206" t="s">
        <v>19</v>
      </c>
      <c r="L206" s="39"/>
      <c r="M206" s="211" t="s">
        <v>19</v>
      </c>
      <c r="N206" s="212" t="s">
        <v>43</v>
      </c>
      <c r="O206" s="75"/>
      <c r="P206" s="201">
        <f>O206*H206</f>
        <v>0</v>
      </c>
      <c r="Q206" s="201">
        <v>0</v>
      </c>
      <c r="R206" s="201">
        <f>Q206*H206</f>
        <v>0</v>
      </c>
      <c r="S206" s="201">
        <v>0</v>
      </c>
      <c r="T206" s="202">
        <f>S206*H206</f>
        <v>0</v>
      </c>
      <c r="AR206" s="13" t="s">
        <v>87</v>
      </c>
      <c r="AT206" s="13" t="s">
        <v>358</v>
      </c>
      <c r="AU206" s="13" t="s">
        <v>77</v>
      </c>
      <c r="AY206" s="13" t="s">
        <v>134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13" t="s">
        <v>77</v>
      </c>
      <c r="BK206" s="203">
        <f>ROUND(I206*H206,2)</f>
        <v>0</v>
      </c>
      <c r="BL206" s="13" t="s">
        <v>87</v>
      </c>
      <c r="BM206" s="13" t="s">
        <v>442</v>
      </c>
    </row>
    <row r="207" s="1" customFormat="1" ht="14.4" customHeight="1">
      <c r="B207" s="34"/>
      <c r="C207" s="204" t="s">
        <v>72</v>
      </c>
      <c r="D207" s="204" t="s">
        <v>358</v>
      </c>
      <c r="E207" s="205" t="s">
        <v>443</v>
      </c>
      <c r="F207" s="206" t="s">
        <v>444</v>
      </c>
      <c r="G207" s="207" t="s">
        <v>138</v>
      </c>
      <c r="H207" s="208">
        <v>9</v>
      </c>
      <c r="I207" s="209"/>
      <c r="J207" s="210">
        <f>ROUND(I207*H207,2)</f>
        <v>0</v>
      </c>
      <c r="K207" s="206" t="s">
        <v>19</v>
      </c>
      <c r="L207" s="39"/>
      <c r="M207" s="211" t="s">
        <v>19</v>
      </c>
      <c r="N207" s="212" t="s">
        <v>43</v>
      </c>
      <c r="O207" s="75"/>
      <c r="P207" s="201">
        <f>O207*H207</f>
        <v>0</v>
      </c>
      <c r="Q207" s="201">
        <v>0</v>
      </c>
      <c r="R207" s="201">
        <f>Q207*H207</f>
        <v>0</v>
      </c>
      <c r="S207" s="201">
        <v>0</v>
      </c>
      <c r="T207" s="202">
        <f>S207*H207</f>
        <v>0</v>
      </c>
      <c r="AR207" s="13" t="s">
        <v>87</v>
      </c>
      <c r="AT207" s="13" t="s">
        <v>358</v>
      </c>
      <c r="AU207" s="13" t="s">
        <v>77</v>
      </c>
      <c r="AY207" s="13" t="s">
        <v>134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13" t="s">
        <v>77</v>
      </c>
      <c r="BK207" s="203">
        <f>ROUND(I207*H207,2)</f>
        <v>0</v>
      </c>
      <c r="BL207" s="13" t="s">
        <v>87</v>
      </c>
      <c r="BM207" s="13" t="s">
        <v>445</v>
      </c>
    </row>
    <row r="208" s="1" customFormat="1" ht="14.4" customHeight="1">
      <c r="B208" s="34"/>
      <c r="C208" s="204" t="s">
        <v>72</v>
      </c>
      <c r="D208" s="204" t="s">
        <v>358</v>
      </c>
      <c r="E208" s="205" t="s">
        <v>446</v>
      </c>
      <c r="F208" s="206" t="s">
        <v>268</v>
      </c>
      <c r="G208" s="207" t="s">
        <v>138</v>
      </c>
      <c r="H208" s="208">
        <v>9</v>
      </c>
      <c r="I208" s="209"/>
      <c r="J208" s="210">
        <f>ROUND(I208*H208,2)</f>
        <v>0</v>
      </c>
      <c r="K208" s="206" t="s">
        <v>19</v>
      </c>
      <c r="L208" s="39"/>
      <c r="M208" s="211" t="s">
        <v>19</v>
      </c>
      <c r="N208" s="212" t="s">
        <v>43</v>
      </c>
      <c r="O208" s="75"/>
      <c r="P208" s="201">
        <f>O208*H208</f>
        <v>0</v>
      </c>
      <c r="Q208" s="201">
        <v>0</v>
      </c>
      <c r="R208" s="201">
        <f>Q208*H208</f>
        <v>0</v>
      </c>
      <c r="S208" s="201">
        <v>0</v>
      </c>
      <c r="T208" s="202">
        <f>S208*H208</f>
        <v>0</v>
      </c>
      <c r="AR208" s="13" t="s">
        <v>87</v>
      </c>
      <c r="AT208" s="13" t="s">
        <v>358</v>
      </c>
      <c r="AU208" s="13" t="s">
        <v>77</v>
      </c>
      <c r="AY208" s="13" t="s">
        <v>134</v>
      </c>
      <c r="BE208" s="203">
        <f>IF(N208="základní",J208,0)</f>
        <v>0</v>
      </c>
      <c r="BF208" s="203">
        <f>IF(N208="snížená",J208,0)</f>
        <v>0</v>
      </c>
      <c r="BG208" s="203">
        <f>IF(N208="zákl. přenesená",J208,0)</f>
        <v>0</v>
      </c>
      <c r="BH208" s="203">
        <f>IF(N208="sníž. přenesená",J208,0)</f>
        <v>0</v>
      </c>
      <c r="BI208" s="203">
        <f>IF(N208="nulová",J208,0)</f>
        <v>0</v>
      </c>
      <c r="BJ208" s="13" t="s">
        <v>77</v>
      </c>
      <c r="BK208" s="203">
        <f>ROUND(I208*H208,2)</f>
        <v>0</v>
      </c>
      <c r="BL208" s="13" t="s">
        <v>87</v>
      </c>
      <c r="BM208" s="13" t="s">
        <v>447</v>
      </c>
    </row>
    <row r="209" s="1" customFormat="1" ht="14.4" customHeight="1">
      <c r="B209" s="34"/>
      <c r="C209" s="204" t="s">
        <v>72</v>
      </c>
      <c r="D209" s="204" t="s">
        <v>358</v>
      </c>
      <c r="E209" s="205" t="s">
        <v>416</v>
      </c>
      <c r="F209" s="206" t="s">
        <v>239</v>
      </c>
      <c r="G209" s="207" t="s">
        <v>138</v>
      </c>
      <c r="H209" s="208">
        <v>9</v>
      </c>
      <c r="I209" s="209"/>
      <c r="J209" s="210">
        <f>ROUND(I209*H209,2)</f>
        <v>0</v>
      </c>
      <c r="K209" s="206" t="s">
        <v>19</v>
      </c>
      <c r="L209" s="39"/>
      <c r="M209" s="211" t="s">
        <v>19</v>
      </c>
      <c r="N209" s="212" t="s">
        <v>43</v>
      </c>
      <c r="O209" s="75"/>
      <c r="P209" s="201">
        <f>O209*H209</f>
        <v>0</v>
      </c>
      <c r="Q209" s="201">
        <v>0</v>
      </c>
      <c r="R209" s="201">
        <f>Q209*H209</f>
        <v>0</v>
      </c>
      <c r="S209" s="201">
        <v>0</v>
      </c>
      <c r="T209" s="202">
        <f>S209*H209</f>
        <v>0</v>
      </c>
      <c r="AR209" s="13" t="s">
        <v>87</v>
      </c>
      <c r="AT209" s="13" t="s">
        <v>358</v>
      </c>
      <c r="AU209" s="13" t="s">
        <v>77</v>
      </c>
      <c r="AY209" s="13" t="s">
        <v>134</v>
      </c>
      <c r="BE209" s="203">
        <f>IF(N209="základní",J209,0)</f>
        <v>0</v>
      </c>
      <c r="BF209" s="203">
        <f>IF(N209="snížená",J209,0)</f>
        <v>0</v>
      </c>
      <c r="BG209" s="203">
        <f>IF(N209="zákl. přenesená",J209,0)</f>
        <v>0</v>
      </c>
      <c r="BH209" s="203">
        <f>IF(N209="sníž. přenesená",J209,0)</f>
        <v>0</v>
      </c>
      <c r="BI209" s="203">
        <f>IF(N209="nulová",J209,0)</f>
        <v>0</v>
      </c>
      <c r="BJ209" s="13" t="s">
        <v>77</v>
      </c>
      <c r="BK209" s="203">
        <f>ROUND(I209*H209,2)</f>
        <v>0</v>
      </c>
      <c r="BL209" s="13" t="s">
        <v>87</v>
      </c>
      <c r="BM209" s="13" t="s">
        <v>448</v>
      </c>
    </row>
    <row r="210" s="1" customFormat="1" ht="14.4" customHeight="1">
      <c r="B210" s="34"/>
      <c r="C210" s="204" t="s">
        <v>72</v>
      </c>
      <c r="D210" s="204" t="s">
        <v>358</v>
      </c>
      <c r="E210" s="205" t="s">
        <v>414</v>
      </c>
      <c r="F210" s="206" t="s">
        <v>273</v>
      </c>
      <c r="G210" s="207" t="s">
        <v>138</v>
      </c>
      <c r="H210" s="208">
        <v>9</v>
      </c>
      <c r="I210" s="209"/>
      <c r="J210" s="210">
        <f>ROUND(I210*H210,2)</f>
        <v>0</v>
      </c>
      <c r="K210" s="206" t="s">
        <v>19</v>
      </c>
      <c r="L210" s="39"/>
      <c r="M210" s="211" t="s">
        <v>19</v>
      </c>
      <c r="N210" s="212" t="s">
        <v>43</v>
      </c>
      <c r="O210" s="75"/>
      <c r="P210" s="201">
        <f>O210*H210</f>
        <v>0</v>
      </c>
      <c r="Q210" s="201">
        <v>0</v>
      </c>
      <c r="R210" s="201">
        <f>Q210*H210</f>
        <v>0</v>
      </c>
      <c r="S210" s="201">
        <v>0</v>
      </c>
      <c r="T210" s="202">
        <f>S210*H210</f>
        <v>0</v>
      </c>
      <c r="AR210" s="13" t="s">
        <v>87</v>
      </c>
      <c r="AT210" s="13" t="s">
        <v>358</v>
      </c>
      <c r="AU210" s="13" t="s">
        <v>77</v>
      </c>
      <c r="AY210" s="13" t="s">
        <v>134</v>
      </c>
      <c r="BE210" s="203">
        <f>IF(N210="základní",J210,0)</f>
        <v>0</v>
      </c>
      <c r="BF210" s="203">
        <f>IF(N210="snížená",J210,0)</f>
        <v>0</v>
      </c>
      <c r="BG210" s="203">
        <f>IF(N210="zákl. přenesená",J210,0)</f>
        <v>0</v>
      </c>
      <c r="BH210" s="203">
        <f>IF(N210="sníž. přenesená",J210,0)</f>
        <v>0</v>
      </c>
      <c r="BI210" s="203">
        <f>IF(N210="nulová",J210,0)</f>
        <v>0</v>
      </c>
      <c r="BJ210" s="13" t="s">
        <v>77</v>
      </c>
      <c r="BK210" s="203">
        <f>ROUND(I210*H210,2)</f>
        <v>0</v>
      </c>
      <c r="BL210" s="13" t="s">
        <v>87</v>
      </c>
      <c r="BM210" s="13" t="s">
        <v>449</v>
      </c>
    </row>
    <row r="211" s="1" customFormat="1" ht="14.4" customHeight="1">
      <c r="B211" s="34"/>
      <c r="C211" s="204" t="s">
        <v>72</v>
      </c>
      <c r="D211" s="204" t="s">
        <v>358</v>
      </c>
      <c r="E211" s="205" t="s">
        <v>412</v>
      </c>
      <c r="F211" s="206" t="s">
        <v>236</v>
      </c>
      <c r="G211" s="207" t="s">
        <v>138</v>
      </c>
      <c r="H211" s="208">
        <v>9</v>
      </c>
      <c r="I211" s="209"/>
      <c r="J211" s="210">
        <f>ROUND(I211*H211,2)</f>
        <v>0</v>
      </c>
      <c r="K211" s="206" t="s">
        <v>19</v>
      </c>
      <c r="L211" s="39"/>
      <c r="M211" s="211" t="s">
        <v>19</v>
      </c>
      <c r="N211" s="212" t="s">
        <v>43</v>
      </c>
      <c r="O211" s="75"/>
      <c r="P211" s="201">
        <f>O211*H211</f>
        <v>0</v>
      </c>
      <c r="Q211" s="201">
        <v>0</v>
      </c>
      <c r="R211" s="201">
        <f>Q211*H211</f>
        <v>0</v>
      </c>
      <c r="S211" s="201">
        <v>0</v>
      </c>
      <c r="T211" s="202">
        <f>S211*H211</f>
        <v>0</v>
      </c>
      <c r="AR211" s="13" t="s">
        <v>87</v>
      </c>
      <c r="AT211" s="13" t="s">
        <v>358</v>
      </c>
      <c r="AU211" s="13" t="s">
        <v>77</v>
      </c>
      <c r="AY211" s="13" t="s">
        <v>134</v>
      </c>
      <c r="BE211" s="203">
        <f>IF(N211="základní",J211,0)</f>
        <v>0</v>
      </c>
      <c r="BF211" s="203">
        <f>IF(N211="snížená",J211,0)</f>
        <v>0</v>
      </c>
      <c r="BG211" s="203">
        <f>IF(N211="zákl. přenesená",J211,0)</f>
        <v>0</v>
      </c>
      <c r="BH211" s="203">
        <f>IF(N211="sníž. přenesená",J211,0)</f>
        <v>0</v>
      </c>
      <c r="BI211" s="203">
        <f>IF(N211="nulová",J211,0)</f>
        <v>0</v>
      </c>
      <c r="BJ211" s="13" t="s">
        <v>77</v>
      </c>
      <c r="BK211" s="203">
        <f>ROUND(I211*H211,2)</f>
        <v>0</v>
      </c>
      <c r="BL211" s="13" t="s">
        <v>87</v>
      </c>
      <c r="BM211" s="13" t="s">
        <v>450</v>
      </c>
    </row>
    <row r="212" s="1" customFormat="1" ht="30.6" customHeight="1">
      <c r="B212" s="34"/>
      <c r="C212" s="204" t="s">
        <v>72</v>
      </c>
      <c r="D212" s="204" t="s">
        <v>358</v>
      </c>
      <c r="E212" s="205" t="s">
        <v>451</v>
      </c>
      <c r="F212" s="206" t="s">
        <v>278</v>
      </c>
      <c r="G212" s="207" t="s">
        <v>138</v>
      </c>
      <c r="H212" s="208">
        <v>2</v>
      </c>
      <c r="I212" s="209"/>
      <c r="J212" s="210">
        <f>ROUND(I212*H212,2)</f>
        <v>0</v>
      </c>
      <c r="K212" s="206" t="s">
        <v>19</v>
      </c>
      <c r="L212" s="39"/>
      <c r="M212" s="211" t="s">
        <v>19</v>
      </c>
      <c r="N212" s="212" t="s">
        <v>43</v>
      </c>
      <c r="O212" s="75"/>
      <c r="P212" s="201">
        <f>O212*H212</f>
        <v>0</v>
      </c>
      <c r="Q212" s="201">
        <v>0</v>
      </c>
      <c r="R212" s="201">
        <f>Q212*H212</f>
        <v>0</v>
      </c>
      <c r="S212" s="201">
        <v>0</v>
      </c>
      <c r="T212" s="202">
        <f>S212*H212</f>
        <v>0</v>
      </c>
      <c r="AR212" s="13" t="s">
        <v>87</v>
      </c>
      <c r="AT212" s="13" t="s">
        <v>358</v>
      </c>
      <c r="AU212" s="13" t="s">
        <v>77</v>
      </c>
      <c r="AY212" s="13" t="s">
        <v>134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13" t="s">
        <v>77</v>
      </c>
      <c r="BK212" s="203">
        <f>ROUND(I212*H212,2)</f>
        <v>0</v>
      </c>
      <c r="BL212" s="13" t="s">
        <v>87</v>
      </c>
      <c r="BM212" s="13" t="s">
        <v>452</v>
      </c>
    </row>
    <row r="213" s="1" customFormat="1" ht="30.6" customHeight="1">
      <c r="B213" s="34"/>
      <c r="C213" s="204" t="s">
        <v>72</v>
      </c>
      <c r="D213" s="204" t="s">
        <v>358</v>
      </c>
      <c r="E213" s="205" t="s">
        <v>453</v>
      </c>
      <c r="F213" s="206" t="s">
        <v>281</v>
      </c>
      <c r="G213" s="207" t="s">
        <v>138</v>
      </c>
      <c r="H213" s="208">
        <v>2</v>
      </c>
      <c r="I213" s="209"/>
      <c r="J213" s="210">
        <f>ROUND(I213*H213,2)</f>
        <v>0</v>
      </c>
      <c r="K213" s="206" t="s">
        <v>19</v>
      </c>
      <c r="L213" s="39"/>
      <c r="M213" s="211" t="s">
        <v>19</v>
      </c>
      <c r="N213" s="212" t="s">
        <v>43</v>
      </c>
      <c r="O213" s="75"/>
      <c r="P213" s="201">
        <f>O213*H213</f>
        <v>0</v>
      </c>
      <c r="Q213" s="201">
        <v>0</v>
      </c>
      <c r="R213" s="201">
        <f>Q213*H213</f>
        <v>0</v>
      </c>
      <c r="S213" s="201">
        <v>0</v>
      </c>
      <c r="T213" s="202">
        <f>S213*H213</f>
        <v>0</v>
      </c>
      <c r="AR213" s="13" t="s">
        <v>87</v>
      </c>
      <c r="AT213" s="13" t="s">
        <v>358</v>
      </c>
      <c r="AU213" s="13" t="s">
        <v>77</v>
      </c>
      <c r="AY213" s="13" t="s">
        <v>134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13" t="s">
        <v>77</v>
      </c>
      <c r="BK213" s="203">
        <f>ROUND(I213*H213,2)</f>
        <v>0</v>
      </c>
      <c r="BL213" s="13" t="s">
        <v>87</v>
      </c>
      <c r="BM213" s="13" t="s">
        <v>454</v>
      </c>
    </row>
    <row r="214" s="1" customFormat="1" ht="14.4" customHeight="1">
      <c r="B214" s="34"/>
      <c r="C214" s="204" t="s">
        <v>72</v>
      </c>
      <c r="D214" s="204" t="s">
        <v>358</v>
      </c>
      <c r="E214" s="205" t="s">
        <v>455</v>
      </c>
      <c r="F214" s="206" t="s">
        <v>284</v>
      </c>
      <c r="G214" s="207" t="s">
        <v>138</v>
      </c>
      <c r="H214" s="208">
        <v>2</v>
      </c>
      <c r="I214" s="209"/>
      <c r="J214" s="210">
        <f>ROUND(I214*H214,2)</f>
        <v>0</v>
      </c>
      <c r="K214" s="206" t="s">
        <v>19</v>
      </c>
      <c r="L214" s="39"/>
      <c r="M214" s="211" t="s">
        <v>19</v>
      </c>
      <c r="N214" s="212" t="s">
        <v>43</v>
      </c>
      <c r="O214" s="75"/>
      <c r="P214" s="201">
        <f>O214*H214</f>
        <v>0</v>
      </c>
      <c r="Q214" s="201">
        <v>0</v>
      </c>
      <c r="R214" s="201">
        <f>Q214*H214</f>
        <v>0</v>
      </c>
      <c r="S214" s="201">
        <v>0</v>
      </c>
      <c r="T214" s="202">
        <f>S214*H214</f>
        <v>0</v>
      </c>
      <c r="AR214" s="13" t="s">
        <v>87</v>
      </c>
      <c r="AT214" s="13" t="s">
        <v>358</v>
      </c>
      <c r="AU214" s="13" t="s">
        <v>77</v>
      </c>
      <c r="AY214" s="13" t="s">
        <v>134</v>
      </c>
      <c r="BE214" s="203">
        <f>IF(N214="základní",J214,0)</f>
        <v>0</v>
      </c>
      <c r="BF214" s="203">
        <f>IF(N214="snížená",J214,0)</f>
        <v>0</v>
      </c>
      <c r="BG214" s="203">
        <f>IF(N214="zákl. přenesená",J214,0)</f>
        <v>0</v>
      </c>
      <c r="BH214" s="203">
        <f>IF(N214="sníž. přenesená",J214,0)</f>
        <v>0</v>
      </c>
      <c r="BI214" s="203">
        <f>IF(N214="nulová",J214,0)</f>
        <v>0</v>
      </c>
      <c r="BJ214" s="13" t="s">
        <v>77</v>
      </c>
      <c r="BK214" s="203">
        <f>ROUND(I214*H214,2)</f>
        <v>0</v>
      </c>
      <c r="BL214" s="13" t="s">
        <v>87</v>
      </c>
      <c r="BM214" s="13" t="s">
        <v>456</v>
      </c>
    </row>
    <row r="215" s="1" customFormat="1" ht="14.4" customHeight="1">
      <c r="B215" s="34"/>
      <c r="C215" s="204" t="s">
        <v>72</v>
      </c>
      <c r="D215" s="204" t="s">
        <v>358</v>
      </c>
      <c r="E215" s="205" t="s">
        <v>457</v>
      </c>
      <c r="F215" s="206" t="s">
        <v>287</v>
      </c>
      <c r="G215" s="207" t="s">
        <v>288</v>
      </c>
      <c r="H215" s="208">
        <v>2</v>
      </c>
      <c r="I215" s="209"/>
      <c r="J215" s="210">
        <f>ROUND(I215*H215,2)</f>
        <v>0</v>
      </c>
      <c r="K215" s="206" t="s">
        <v>19</v>
      </c>
      <c r="L215" s="39"/>
      <c r="M215" s="211" t="s">
        <v>19</v>
      </c>
      <c r="N215" s="212" t="s">
        <v>43</v>
      </c>
      <c r="O215" s="75"/>
      <c r="P215" s="201">
        <f>O215*H215</f>
        <v>0</v>
      </c>
      <c r="Q215" s="201">
        <v>0</v>
      </c>
      <c r="R215" s="201">
        <f>Q215*H215</f>
        <v>0</v>
      </c>
      <c r="S215" s="201">
        <v>0</v>
      </c>
      <c r="T215" s="202">
        <f>S215*H215</f>
        <v>0</v>
      </c>
      <c r="AR215" s="13" t="s">
        <v>87</v>
      </c>
      <c r="AT215" s="13" t="s">
        <v>358</v>
      </c>
      <c r="AU215" s="13" t="s">
        <v>77</v>
      </c>
      <c r="AY215" s="13" t="s">
        <v>134</v>
      </c>
      <c r="BE215" s="203">
        <f>IF(N215="základní",J215,0)</f>
        <v>0</v>
      </c>
      <c r="BF215" s="203">
        <f>IF(N215="snížená",J215,0)</f>
        <v>0</v>
      </c>
      <c r="BG215" s="203">
        <f>IF(N215="zákl. přenesená",J215,0)</f>
        <v>0</v>
      </c>
      <c r="BH215" s="203">
        <f>IF(N215="sníž. přenesená",J215,0)</f>
        <v>0</v>
      </c>
      <c r="BI215" s="203">
        <f>IF(N215="nulová",J215,0)</f>
        <v>0</v>
      </c>
      <c r="BJ215" s="13" t="s">
        <v>77</v>
      </c>
      <c r="BK215" s="203">
        <f>ROUND(I215*H215,2)</f>
        <v>0</v>
      </c>
      <c r="BL215" s="13" t="s">
        <v>87</v>
      </c>
      <c r="BM215" s="13" t="s">
        <v>458</v>
      </c>
    </row>
    <row r="216" s="1" customFormat="1" ht="14.4" customHeight="1">
      <c r="B216" s="34"/>
      <c r="C216" s="204" t="s">
        <v>72</v>
      </c>
      <c r="D216" s="204" t="s">
        <v>358</v>
      </c>
      <c r="E216" s="205" t="s">
        <v>459</v>
      </c>
      <c r="F216" s="206" t="s">
        <v>291</v>
      </c>
      <c r="G216" s="207" t="s">
        <v>288</v>
      </c>
      <c r="H216" s="208">
        <v>2</v>
      </c>
      <c r="I216" s="209"/>
      <c r="J216" s="210">
        <f>ROUND(I216*H216,2)</f>
        <v>0</v>
      </c>
      <c r="K216" s="206" t="s">
        <v>19</v>
      </c>
      <c r="L216" s="39"/>
      <c r="M216" s="211" t="s">
        <v>19</v>
      </c>
      <c r="N216" s="212" t="s">
        <v>43</v>
      </c>
      <c r="O216" s="75"/>
      <c r="P216" s="201">
        <f>O216*H216</f>
        <v>0</v>
      </c>
      <c r="Q216" s="201">
        <v>0</v>
      </c>
      <c r="R216" s="201">
        <f>Q216*H216</f>
        <v>0</v>
      </c>
      <c r="S216" s="201">
        <v>0</v>
      </c>
      <c r="T216" s="202">
        <f>S216*H216</f>
        <v>0</v>
      </c>
      <c r="AR216" s="13" t="s">
        <v>87</v>
      </c>
      <c r="AT216" s="13" t="s">
        <v>358</v>
      </c>
      <c r="AU216" s="13" t="s">
        <v>77</v>
      </c>
      <c r="AY216" s="13" t="s">
        <v>134</v>
      </c>
      <c r="BE216" s="203">
        <f>IF(N216="základní",J216,0)</f>
        <v>0</v>
      </c>
      <c r="BF216" s="203">
        <f>IF(N216="snížená",J216,0)</f>
        <v>0</v>
      </c>
      <c r="BG216" s="203">
        <f>IF(N216="zákl. přenesená",J216,0)</f>
        <v>0</v>
      </c>
      <c r="BH216" s="203">
        <f>IF(N216="sníž. přenesená",J216,0)</f>
        <v>0</v>
      </c>
      <c r="BI216" s="203">
        <f>IF(N216="nulová",J216,0)</f>
        <v>0</v>
      </c>
      <c r="BJ216" s="13" t="s">
        <v>77</v>
      </c>
      <c r="BK216" s="203">
        <f>ROUND(I216*H216,2)</f>
        <v>0</v>
      </c>
      <c r="BL216" s="13" t="s">
        <v>87</v>
      </c>
      <c r="BM216" s="13" t="s">
        <v>460</v>
      </c>
    </row>
    <row r="217" s="1" customFormat="1" ht="14.4" customHeight="1">
      <c r="B217" s="34"/>
      <c r="C217" s="204" t="s">
        <v>72</v>
      </c>
      <c r="D217" s="204" t="s">
        <v>358</v>
      </c>
      <c r="E217" s="205" t="s">
        <v>461</v>
      </c>
      <c r="F217" s="206" t="s">
        <v>462</v>
      </c>
      <c r="G217" s="207" t="s">
        <v>288</v>
      </c>
      <c r="H217" s="208">
        <v>1</v>
      </c>
      <c r="I217" s="209"/>
      <c r="J217" s="210">
        <f>ROUND(I217*H217,2)</f>
        <v>0</v>
      </c>
      <c r="K217" s="206" t="s">
        <v>19</v>
      </c>
      <c r="L217" s="39"/>
      <c r="M217" s="211" t="s">
        <v>19</v>
      </c>
      <c r="N217" s="212" t="s">
        <v>43</v>
      </c>
      <c r="O217" s="75"/>
      <c r="P217" s="201">
        <f>O217*H217</f>
        <v>0</v>
      </c>
      <c r="Q217" s="201">
        <v>0</v>
      </c>
      <c r="R217" s="201">
        <f>Q217*H217</f>
        <v>0</v>
      </c>
      <c r="S217" s="201">
        <v>0</v>
      </c>
      <c r="T217" s="202">
        <f>S217*H217</f>
        <v>0</v>
      </c>
      <c r="AR217" s="13" t="s">
        <v>87</v>
      </c>
      <c r="AT217" s="13" t="s">
        <v>358</v>
      </c>
      <c r="AU217" s="13" t="s">
        <v>77</v>
      </c>
      <c r="AY217" s="13" t="s">
        <v>134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13" t="s">
        <v>77</v>
      </c>
      <c r="BK217" s="203">
        <f>ROUND(I217*H217,2)</f>
        <v>0</v>
      </c>
      <c r="BL217" s="13" t="s">
        <v>87</v>
      </c>
      <c r="BM217" s="13" t="s">
        <v>463</v>
      </c>
    </row>
    <row r="218" s="1" customFormat="1" ht="14.4" customHeight="1">
      <c r="B218" s="34"/>
      <c r="C218" s="204" t="s">
        <v>72</v>
      </c>
      <c r="D218" s="204" t="s">
        <v>358</v>
      </c>
      <c r="E218" s="205" t="s">
        <v>464</v>
      </c>
      <c r="F218" s="206" t="s">
        <v>465</v>
      </c>
      <c r="G218" s="207" t="s">
        <v>288</v>
      </c>
      <c r="H218" s="208">
        <v>1</v>
      </c>
      <c r="I218" s="209"/>
      <c r="J218" s="210">
        <f>ROUND(I218*H218,2)</f>
        <v>0</v>
      </c>
      <c r="K218" s="206" t="s">
        <v>19</v>
      </c>
      <c r="L218" s="39"/>
      <c r="M218" s="211" t="s">
        <v>19</v>
      </c>
      <c r="N218" s="212" t="s">
        <v>43</v>
      </c>
      <c r="O218" s="75"/>
      <c r="P218" s="201">
        <f>O218*H218</f>
        <v>0</v>
      </c>
      <c r="Q218" s="201">
        <v>0</v>
      </c>
      <c r="R218" s="201">
        <f>Q218*H218</f>
        <v>0</v>
      </c>
      <c r="S218" s="201">
        <v>0</v>
      </c>
      <c r="T218" s="202">
        <f>S218*H218</f>
        <v>0</v>
      </c>
      <c r="AR218" s="13" t="s">
        <v>87</v>
      </c>
      <c r="AT218" s="13" t="s">
        <v>358</v>
      </c>
      <c r="AU218" s="13" t="s">
        <v>77</v>
      </c>
      <c r="AY218" s="13" t="s">
        <v>134</v>
      </c>
      <c r="BE218" s="203">
        <f>IF(N218="základní",J218,0)</f>
        <v>0</v>
      </c>
      <c r="BF218" s="203">
        <f>IF(N218="snížená",J218,0)</f>
        <v>0</v>
      </c>
      <c r="BG218" s="203">
        <f>IF(N218="zákl. přenesená",J218,0)</f>
        <v>0</v>
      </c>
      <c r="BH218" s="203">
        <f>IF(N218="sníž. přenesená",J218,0)</f>
        <v>0</v>
      </c>
      <c r="BI218" s="203">
        <f>IF(N218="nulová",J218,0)</f>
        <v>0</v>
      </c>
      <c r="BJ218" s="13" t="s">
        <v>77</v>
      </c>
      <c r="BK218" s="203">
        <f>ROUND(I218*H218,2)</f>
        <v>0</v>
      </c>
      <c r="BL218" s="13" t="s">
        <v>87</v>
      </c>
      <c r="BM218" s="13" t="s">
        <v>466</v>
      </c>
    </row>
    <row r="219" s="1" customFormat="1" ht="20.4" customHeight="1">
      <c r="B219" s="34"/>
      <c r="C219" s="204" t="s">
        <v>72</v>
      </c>
      <c r="D219" s="204" t="s">
        <v>358</v>
      </c>
      <c r="E219" s="205" t="s">
        <v>467</v>
      </c>
      <c r="F219" s="206" t="s">
        <v>294</v>
      </c>
      <c r="G219" s="207" t="s">
        <v>138</v>
      </c>
      <c r="H219" s="208">
        <v>1</v>
      </c>
      <c r="I219" s="209"/>
      <c r="J219" s="210">
        <f>ROUND(I219*H219,2)</f>
        <v>0</v>
      </c>
      <c r="K219" s="206" t="s">
        <v>19</v>
      </c>
      <c r="L219" s="39"/>
      <c r="M219" s="211" t="s">
        <v>19</v>
      </c>
      <c r="N219" s="212" t="s">
        <v>43</v>
      </c>
      <c r="O219" s="75"/>
      <c r="P219" s="201">
        <f>O219*H219</f>
        <v>0</v>
      </c>
      <c r="Q219" s="201">
        <v>0</v>
      </c>
      <c r="R219" s="201">
        <f>Q219*H219</f>
        <v>0</v>
      </c>
      <c r="S219" s="201">
        <v>0</v>
      </c>
      <c r="T219" s="202">
        <f>S219*H219</f>
        <v>0</v>
      </c>
      <c r="AR219" s="13" t="s">
        <v>87</v>
      </c>
      <c r="AT219" s="13" t="s">
        <v>358</v>
      </c>
      <c r="AU219" s="13" t="s">
        <v>77</v>
      </c>
      <c r="AY219" s="13" t="s">
        <v>134</v>
      </c>
      <c r="BE219" s="203">
        <f>IF(N219="základní",J219,0)</f>
        <v>0</v>
      </c>
      <c r="BF219" s="203">
        <f>IF(N219="snížená",J219,0)</f>
        <v>0</v>
      </c>
      <c r="BG219" s="203">
        <f>IF(N219="zákl. přenesená",J219,0)</f>
        <v>0</v>
      </c>
      <c r="BH219" s="203">
        <f>IF(N219="sníž. přenesená",J219,0)</f>
        <v>0</v>
      </c>
      <c r="BI219" s="203">
        <f>IF(N219="nulová",J219,0)</f>
        <v>0</v>
      </c>
      <c r="BJ219" s="13" t="s">
        <v>77</v>
      </c>
      <c r="BK219" s="203">
        <f>ROUND(I219*H219,2)</f>
        <v>0</v>
      </c>
      <c r="BL219" s="13" t="s">
        <v>87</v>
      </c>
      <c r="BM219" s="13" t="s">
        <v>468</v>
      </c>
    </row>
    <row r="220" s="9" customFormat="1" ht="25.92" customHeight="1">
      <c r="B220" s="177"/>
      <c r="C220" s="178"/>
      <c r="D220" s="179" t="s">
        <v>71</v>
      </c>
      <c r="E220" s="180" t="s">
        <v>296</v>
      </c>
      <c r="F220" s="180" t="s">
        <v>297</v>
      </c>
      <c r="G220" s="178"/>
      <c r="H220" s="178"/>
      <c r="I220" s="181"/>
      <c r="J220" s="182">
        <f>BK220</f>
        <v>0</v>
      </c>
      <c r="K220" s="178"/>
      <c r="L220" s="183"/>
      <c r="M220" s="184"/>
      <c r="N220" s="185"/>
      <c r="O220" s="185"/>
      <c r="P220" s="186">
        <f>SUM(P221:P230)</f>
        <v>0</v>
      </c>
      <c r="Q220" s="185"/>
      <c r="R220" s="186">
        <f>SUM(R221:R230)</f>
        <v>0</v>
      </c>
      <c r="S220" s="185"/>
      <c r="T220" s="187">
        <f>SUM(T221:T230)</f>
        <v>0</v>
      </c>
      <c r="AR220" s="188" t="s">
        <v>77</v>
      </c>
      <c r="AT220" s="189" t="s">
        <v>71</v>
      </c>
      <c r="AU220" s="189" t="s">
        <v>72</v>
      </c>
      <c r="AY220" s="188" t="s">
        <v>134</v>
      </c>
      <c r="BK220" s="190">
        <f>SUM(BK221:BK230)</f>
        <v>0</v>
      </c>
    </row>
    <row r="221" s="1" customFormat="1" ht="14.4" customHeight="1">
      <c r="B221" s="34"/>
      <c r="C221" s="204" t="s">
        <v>72</v>
      </c>
      <c r="D221" s="204" t="s">
        <v>358</v>
      </c>
      <c r="E221" s="205" t="s">
        <v>469</v>
      </c>
      <c r="F221" s="206" t="s">
        <v>299</v>
      </c>
      <c r="G221" s="207" t="s">
        <v>138</v>
      </c>
      <c r="H221" s="208">
        <v>2</v>
      </c>
      <c r="I221" s="209"/>
      <c r="J221" s="210">
        <f>ROUND(I221*H221,2)</f>
        <v>0</v>
      </c>
      <c r="K221" s="206" t="s">
        <v>19</v>
      </c>
      <c r="L221" s="39"/>
      <c r="M221" s="211" t="s">
        <v>19</v>
      </c>
      <c r="N221" s="212" t="s">
        <v>43</v>
      </c>
      <c r="O221" s="75"/>
      <c r="P221" s="201">
        <f>O221*H221</f>
        <v>0</v>
      </c>
      <c r="Q221" s="201">
        <v>0</v>
      </c>
      <c r="R221" s="201">
        <f>Q221*H221</f>
        <v>0</v>
      </c>
      <c r="S221" s="201">
        <v>0</v>
      </c>
      <c r="T221" s="202">
        <f>S221*H221</f>
        <v>0</v>
      </c>
      <c r="AR221" s="13" t="s">
        <v>87</v>
      </c>
      <c r="AT221" s="13" t="s">
        <v>358</v>
      </c>
      <c r="AU221" s="13" t="s">
        <v>77</v>
      </c>
      <c r="AY221" s="13" t="s">
        <v>134</v>
      </c>
      <c r="BE221" s="203">
        <f>IF(N221="základní",J221,0)</f>
        <v>0</v>
      </c>
      <c r="BF221" s="203">
        <f>IF(N221="snížená",J221,0)</f>
        <v>0</v>
      </c>
      <c r="BG221" s="203">
        <f>IF(N221="zákl. přenesená",J221,0)</f>
        <v>0</v>
      </c>
      <c r="BH221" s="203">
        <f>IF(N221="sníž. přenesená",J221,0)</f>
        <v>0</v>
      </c>
      <c r="BI221" s="203">
        <f>IF(N221="nulová",J221,0)</f>
        <v>0</v>
      </c>
      <c r="BJ221" s="13" t="s">
        <v>77</v>
      </c>
      <c r="BK221" s="203">
        <f>ROUND(I221*H221,2)</f>
        <v>0</v>
      </c>
      <c r="BL221" s="13" t="s">
        <v>87</v>
      </c>
      <c r="BM221" s="13" t="s">
        <v>470</v>
      </c>
    </row>
    <row r="222" s="1" customFormat="1" ht="14.4" customHeight="1">
      <c r="B222" s="34"/>
      <c r="C222" s="204" t="s">
        <v>72</v>
      </c>
      <c r="D222" s="204" t="s">
        <v>358</v>
      </c>
      <c r="E222" s="205" t="s">
        <v>471</v>
      </c>
      <c r="F222" s="206" t="s">
        <v>302</v>
      </c>
      <c r="G222" s="207" t="s">
        <v>138</v>
      </c>
      <c r="H222" s="208">
        <v>12</v>
      </c>
      <c r="I222" s="209"/>
      <c r="J222" s="210">
        <f>ROUND(I222*H222,2)</f>
        <v>0</v>
      </c>
      <c r="K222" s="206" t="s">
        <v>19</v>
      </c>
      <c r="L222" s="39"/>
      <c r="M222" s="211" t="s">
        <v>19</v>
      </c>
      <c r="N222" s="212" t="s">
        <v>43</v>
      </c>
      <c r="O222" s="75"/>
      <c r="P222" s="201">
        <f>O222*H222</f>
        <v>0</v>
      </c>
      <c r="Q222" s="201">
        <v>0</v>
      </c>
      <c r="R222" s="201">
        <f>Q222*H222</f>
        <v>0</v>
      </c>
      <c r="S222" s="201">
        <v>0</v>
      </c>
      <c r="T222" s="202">
        <f>S222*H222</f>
        <v>0</v>
      </c>
      <c r="AR222" s="13" t="s">
        <v>87</v>
      </c>
      <c r="AT222" s="13" t="s">
        <v>358</v>
      </c>
      <c r="AU222" s="13" t="s">
        <v>77</v>
      </c>
      <c r="AY222" s="13" t="s">
        <v>134</v>
      </c>
      <c r="BE222" s="203">
        <f>IF(N222="základní",J222,0)</f>
        <v>0</v>
      </c>
      <c r="BF222" s="203">
        <f>IF(N222="snížená",J222,0)</f>
        <v>0</v>
      </c>
      <c r="BG222" s="203">
        <f>IF(N222="zákl. přenesená",J222,0)</f>
        <v>0</v>
      </c>
      <c r="BH222" s="203">
        <f>IF(N222="sníž. přenesená",J222,0)</f>
        <v>0</v>
      </c>
      <c r="BI222" s="203">
        <f>IF(N222="nulová",J222,0)</f>
        <v>0</v>
      </c>
      <c r="BJ222" s="13" t="s">
        <v>77</v>
      </c>
      <c r="BK222" s="203">
        <f>ROUND(I222*H222,2)</f>
        <v>0</v>
      </c>
      <c r="BL222" s="13" t="s">
        <v>87</v>
      </c>
      <c r="BM222" s="13" t="s">
        <v>472</v>
      </c>
    </row>
    <row r="223" s="1" customFormat="1" ht="14.4" customHeight="1">
      <c r="B223" s="34"/>
      <c r="C223" s="204" t="s">
        <v>72</v>
      </c>
      <c r="D223" s="204" t="s">
        <v>358</v>
      </c>
      <c r="E223" s="205" t="s">
        <v>473</v>
      </c>
      <c r="F223" s="206" t="s">
        <v>305</v>
      </c>
      <c r="G223" s="207" t="s">
        <v>138</v>
      </c>
      <c r="H223" s="208">
        <v>1</v>
      </c>
      <c r="I223" s="209"/>
      <c r="J223" s="210">
        <f>ROUND(I223*H223,2)</f>
        <v>0</v>
      </c>
      <c r="K223" s="206" t="s">
        <v>19</v>
      </c>
      <c r="L223" s="39"/>
      <c r="M223" s="211" t="s">
        <v>19</v>
      </c>
      <c r="N223" s="212" t="s">
        <v>43</v>
      </c>
      <c r="O223" s="75"/>
      <c r="P223" s="201">
        <f>O223*H223</f>
        <v>0</v>
      </c>
      <c r="Q223" s="201">
        <v>0</v>
      </c>
      <c r="R223" s="201">
        <f>Q223*H223</f>
        <v>0</v>
      </c>
      <c r="S223" s="201">
        <v>0</v>
      </c>
      <c r="T223" s="202">
        <f>S223*H223</f>
        <v>0</v>
      </c>
      <c r="AR223" s="13" t="s">
        <v>87</v>
      </c>
      <c r="AT223" s="13" t="s">
        <v>358</v>
      </c>
      <c r="AU223" s="13" t="s">
        <v>77</v>
      </c>
      <c r="AY223" s="13" t="s">
        <v>134</v>
      </c>
      <c r="BE223" s="203">
        <f>IF(N223="základní",J223,0)</f>
        <v>0</v>
      </c>
      <c r="BF223" s="203">
        <f>IF(N223="snížená",J223,0)</f>
        <v>0</v>
      </c>
      <c r="BG223" s="203">
        <f>IF(N223="zákl. přenesená",J223,0)</f>
        <v>0</v>
      </c>
      <c r="BH223" s="203">
        <f>IF(N223="sníž. přenesená",J223,0)</f>
        <v>0</v>
      </c>
      <c r="BI223" s="203">
        <f>IF(N223="nulová",J223,0)</f>
        <v>0</v>
      </c>
      <c r="BJ223" s="13" t="s">
        <v>77</v>
      </c>
      <c r="BK223" s="203">
        <f>ROUND(I223*H223,2)</f>
        <v>0</v>
      </c>
      <c r="BL223" s="13" t="s">
        <v>87</v>
      </c>
      <c r="BM223" s="13" t="s">
        <v>474</v>
      </c>
    </row>
    <row r="224" s="1" customFormat="1" ht="20.4" customHeight="1">
      <c r="B224" s="34"/>
      <c r="C224" s="204" t="s">
        <v>72</v>
      </c>
      <c r="D224" s="204" t="s">
        <v>358</v>
      </c>
      <c r="E224" s="205" t="s">
        <v>475</v>
      </c>
      <c r="F224" s="206" t="s">
        <v>308</v>
      </c>
      <c r="G224" s="207" t="s">
        <v>138</v>
      </c>
      <c r="H224" s="208">
        <v>4</v>
      </c>
      <c r="I224" s="209"/>
      <c r="J224" s="210">
        <f>ROUND(I224*H224,2)</f>
        <v>0</v>
      </c>
      <c r="K224" s="206" t="s">
        <v>19</v>
      </c>
      <c r="L224" s="39"/>
      <c r="M224" s="211" t="s">
        <v>19</v>
      </c>
      <c r="N224" s="212" t="s">
        <v>43</v>
      </c>
      <c r="O224" s="75"/>
      <c r="P224" s="201">
        <f>O224*H224</f>
        <v>0</v>
      </c>
      <c r="Q224" s="201">
        <v>0</v>
      </c>
      <c r="R224" s="201">
        <f>Q224*H224</f>
        <v>0</v>
      </c>
      <c r="S224" s="201">
        <v>0</v>
      </c>
      <c r="T224" s="202">
        <f>S224*H224</f>
        <v>0</v>
      </c>
      <c r="AR224" s="13" t="s">
        <v>87</v>
      </c>
      <c r="AT224" s="13" t="s">
        <v>358</v>
      </c>
      <c r="AU224" s="13" t="s">
        <v>77</v>
      </c>
      <c r="AY224" s="13" t="s">
        <v>134</v>
      </c>
      <c r="BE224" s="203">
        <f>IF(N224="základní",J224,0)</f>
        <v>0</v>
      </c>
      <c r="BF224" s="203">
        <f>IF(N224="snížená",J224,0)</f>
        <v>0</v>
      </c>
      <c r="BG224" s="203">
        <f>IF(N224="zákl. přenesená",J224,0)</f>
        <v>0</v>
      </c>
      <c r="BH224" s="203">
        <f>IF(N224="sníž. přenesená",J224,0)</f>
        <v>0</v>
      </c>
      <c r="BI224" s="203">
        <f>IF(N224="nulová",J224,0)</f>
        <v>0</v>
      </c>
      <c r="BJ224" s="13" t="s">
        <v>77</v>
      </c>
      <c r="BK224" s="203">
        <f>ROUND(I224*H224,2)</f>
        <v>0</v>
      </c>
      <c r="BL224" s="13" t="s">
        <v>87</v>
      </c>
      <c r="BM224" s="13" t="s">
        <v>476</v>
      </c>
    </row>
    <row r="225" s="1" customFormat="1" ht="14.4" customHeight="1">
      <c r="B225" s="34"/>
      <c r="C225" s="204" t="s">
        <v>72</v>
      </c>
      <c r="D225" s="204" t="s">
        <v>358</v>
      </c>
      <c r="E225" s="205" t="s">
        <v>477</v>
      </c>
      <c r="F225" s="206" t="s">
        <v>311</v>
      </c>
      <c r="G225" s="207" t="s">
        <v>138</v>
      </c>
      <c r="H225" s="208">
        <v>1</v>
      </c>
      <c r="I225" s="209"/>
      <c r="J225" s="210">
        <f>ROUND(I225*H225,2)</f>
        <v>0</v>
      </c>
      <c r="K225" s="206" t="s">
        <v>19</v>
      </c>
      <c r="L225" s="39"/>
      <c r="M225" s="211" t="s">
        <v>19</v>
      </c>
      <c r="N225" s="212" t="s">
        <v>43</v>
      </c>
      <c r="O225" s="75"/>
      <c r="P225" s="201">
        <f>O225*H225</f>
        <v>0</v>
      </c>
      <c r="Q225" s="201">
        <v>0</v>
      </c>
      <c r="R225" s="201">
        <f>Q225*H225</f>
        <v>0</v>
      </c>
      <c r="S225" s="201">
        <v>0</v>
      </c>
      <c r="T225" s="202">
        <f>S225*H225</f>
        <v>0</v>
      </c>
      <c r="AR225" s="13" t="s">
        <v>87</v>
      </c>
      <c r="AT225" s="13" t="s">
        <v>358</v>
      </c>
      <c r="AU225" s="13" t="s">
        <v>77</v>
      </c>
      <c r="AY225" s="13" t="s">
        <v>134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13" t="s">
        <v>77</v>
      </c>
      <c r="BK225" s="203">
        <f>ROUND(I225*H225,2)</f>
        <v>0</v>
      </c>
      <c r="BL225" s="13" t="s">
        <v>87</v>
      </c>
      <c r="BM225" s="13" t="s">
        <v>478</v>
      </c>
    </row>
    <row r="226" s="1" customFormat="1" ht="30.6" customHeight="1">
      <c r="B226" s="34"/>
      <c r="C226" s="204" t="s">
        <v>72</v>
      </c>
      <c r="D226" s="204" t="s">
        <v>358</v>
      </c>
      <c r="E226" s="205" t="s">
        <v>451</v>
      </c>
      <c r="F226" s="206" t="s">
        <v>278</v>
      </c>
      <c r="G226" s="207" t="s">
        <v>138</v>
      </c>
      <c r="H226" s="208">
        <v>1</v>
      </c>
      <c r="I226" s="209"/>
      <c r="J226" s="210">
        <f>ROUND(I226*H226,2)</f>
        <v>0</v>
      </c>
      <c r="K226" s="206" t="s">
        <v>19</v>
      </c>
      <c r="L226" s="39"/>
      <c r="M226" s="211" t="s">
        <v>19</v>
      </c>
      <c r="N226" s="212" t="s">
        <v>43</v>
      </c>
      <c r="O226" s="75"/>
      <c r="P226" s="201">
        <f>O226*H226</f>
        <v>0</v>
      </c>
      <c r="Q226" s="201">
        <v>0</v>
      </c>
      <c r="R226" s="201">
        <f>Q226*H226</f>
        <v>0</v>
      </c>
      <c r="S226" s="201">
        <v>0</v>
      </c>
      <c r="T226" s="202">
        <f>S226*H226</f>
        <v>0</v>
      </c>
      <c r="AR226" s="13" t="s">
        <v>87</v>
      </c>
      <c r="AT226" s="13" t="s">
        <v>358</v>
      </c>
      <c r="AU226" s="13" t="s">
        <v>77</v>
      </c>
      <c r="AY226" s="13" t="s">
        <v>134</v>
      </c>
      <c r="BE226" s="203">
        <f>IF(N226="základní",J226,0)</f>
        <v>0</v>
      </c>
      <c r="BF226" s="203">
        <f>IF(N226="snížená",J226,0)</f>
        <v>0</v>
      </c>
      <c r="BG226" s="203">
        <f>IF(N226="zákl. přenesená",J226,0)</f>
        <v>0</v>
      </c>
      <c r="BH226" s="203">
        <f>IF(N226="sníž. přenesená",J226,0)</f>
        <v>0</v>
      </c>
      <c r="BI226" s="203">
        <f>IF(N226="nulová",J226,0)</f>
        <v>0</v>
      </c>
      <c r="BJ226" s="13" t="s">
        <v>77</v>
      </c>
      <c r="BK226" s="203">
        <f>ROUND(I226*H226,2)</f>
        <v>0</v>
      </c>
      <c r="BL226" s="13" t="s">
        <v>87</v>
      </c>
      <c r="BM226" s="13" t="s">
        <v>479</v>
      </c>
    </row>
    <row r="227" s="1" customFormat="1" ht="14.4" customHeight="1">
      <c r="B227" s="34"/>
      <c r="C227" s="204" t="s">
        <v>72</v>
      </c>
      <c r="D227" s="204" t="s">
        <v>358</v>
      </c>
      <c r="E227" s="205" t="s">
        <v>480</v>
      </c>
      <c r="F227" s="206" t="s">
        <v>315</v>
      </c>
      <c r="G227" s="207" t="s">
        <v>138</v>
      </c>
      <c r="H227" s="208">
        <v>11</v>
      </c>
      <c r="I227" s="209"/>
      <c r="J227" s="210">
        <f>ROUND(I227*H227,2)</f>
        <v>0</v>
      </c>
      <c r="K227" s="206" t="s">
        <v>19</v>
      </c>
      <c r="L227" s="39"/>
      <c r="M227" s="211" t="s">
        <v>19</v>
      </c>
      <c r="N227" s="212" t="s">
        <v>43</v>
      </c>
      <c r="O227" s="75"/>
      <c r="P227" s="201">
        <f>O227*H227</f>
        <v>0</v>
      </c>
      <c r="Q227" s="201">
        <v>0</v>
      </c>
      <c r="R227" s="201">
        <f>Q227*H227</f>
        <v>0</v>
      </c>
      <c r="S227" s="201">
        <v>0</v>
      </c>
      <c r="T227" s="202">
        <f>S227*H227</f>
        <v>0</v>
      </c>
      <c r="AR227" s="13" t="s">
        <v>87</v>
      </c>
      <c r="AT227" s="13" t="s">
        <v>358</v>
      </c>
      <c r="AU227" s="13" t="s">
        <v>77</v>
      </c>
      <c r="AY227" s="13" t="s">
        <v>134</v>
      </c>
      <c r="BE227" s="203">
        <f>IF(N227="základní",J227,0)</f>
        <v>0</v>
      </c>
      <c r="BF227" s="203">
        <f>IF(N227="snížená",J227,0)</f>
        <v>0</v>
      </c>
      <c r="BG227" s="203">
        <f>IF(N227="zákl. přenesená",J227,0)</f>
        <v>0</v>
      </c>
      <c r="BH227" s="203">
        <f>IF(N227="sníž. přenesená",J227,0)</f>
        <v>0</v>
      </c>
      <c r="BI227" s="203">
        <f>IF(N227="nulová",J227,0)</f>
        <v>0</v>
      </c>
      <c r="BJ227" s="13" t="s">
        <v>77</v>
      </c>
      <c r="BK227" s="203">
        <f>ROUND(I227*H227,2)</f>
        <v>0</v>
      </c>
      <c r="BL227" s="13" t="s">
        <v>87</v>
      </c>
      <c r="BM227" s="13" t="s">
        <v>481</v>
      </c>
    </row>
    <row r="228" s="1" customFormat="1" ht="14.4" customHeight="1">
      <c r="B228" s="34"/>
      <c r="C228" s="204" t="s">
        <v>72</v>
      </c>
      <c r="D228" s="204" t="s">
        <v>358</v>
      </c>
      <c r="E228" s="205" t="s">
        <v>482</v>
      </c>
      <c r="F228" s="206" t="s">
        <v>318</v>
      </c>
      <c r="G228" s="207" t="s">
        <v>138</v>
      </c>
      <c r="H228" s="208">
        <v>12</v>
      </c>
      <c r="I228" s="209"/>
      <c r="J228" s="210">
        <f>ROUND(I228*H228,2)</f>
        <v>0</v>
      </c>
      <c r="K228" s="206" t="s">
        <v>19</v>
      </c>
      <c r="L228" s="39"/>
      <c r="M228" s="211" t="s">
        <v>19</v>
      </c>
      <c r="N228" s="212" t="s">
        <v>43</v>
      </c>
      <c r="O228" s="75"/>
      <c r="P228" s="201">
        <f>O228*H228</f>
        <v>0</v>
      </c>
      <c r="Q228" s="201">
        <v>0</v>
      </c>
      <c r="R228" s="201">
        <f>Q228*H228</f>
        <v>0</v>
      </c>
      <c r="S228" s="201">
        <v>0</v>
      </c>
      <c r="T228" s="202">
        <f>S228*H228</f>
        <v>0</v>
      </c>
      <c r="AR228" s="13" t="s">
        <v>87</v>
      </c>
      <c r="AT228" s="13" t="s">
        <v>358</v>
      </c>
      <c r="AU228" s="13" t="s">
        <v>77</v>
      </c>
      <c r="AY228" s="13" t="s">
        <v>134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13" t="s">
        <v>77</v>
      </c>
      <c r="BK228" s="203">
        <f>ROUND(I228*H228,2)</f>
        <v>0</v>
      </c>
      <c r="BL228" s="13" t="s">
        <v>87</v>
      </c>
      <c r="BM228" s="13" t="s">
        <v>483</v>
      </c>
    </row>
    <row r="229" s="1" customFormat="1" ht="14.4" customHeight="1">
      <c r="B229" s="34"/>
      <c r="C229" s="204" t="s">
        <v>72</v>
      </c>
      <c r="D229" s="204" t="s">
        <v>358</v>
      </c>
      <c r="E229" s="205" t="s">
        <v>484</v>
      </c>
      <c r="F229" s="206" t="s">
        <v>321</v>
      </c>
      <c r="G229" s="207" t="s">
        <v>138</v>
      </c>
      <c r="H229" s="208">
        <v>12</v>
      </c>
      <c r="I229" s="209"/>
      <c r="J229" s="210">
        <f>ROUND(I229*H229,2)</f>
        <v>0</v>
      </c>
      <c r="K229" s="206" t="s">
        <v>19</v>
      </c>
      <c r="L229" s="39"/>
      <c r="M229" s="211" t="s">
        <v>19</v>
      </c>
      <c r="N229" s="212" t="s">
        <v>43</v>
      </c>
      <c r="O229" s="75"/>
      <c r="P229" s="201">
        <f>O229*H229</f>
        <v>0</v>
      </c>
      <c r="Q229" s="201">
        <v>0</v>
      </c>
      <c r="R229" s="201">
        <f>Q229*H229</f>
        <v>0</v>
      </c>
      <c r="S229" s="201">
        <v>0</v>
      </c>
      <c r="T229" s="202">
        <f>S229*H229</f>
        <v>0</v>
      </c>
      <c r="AR229" s="13" t="s">
        <v>87</v>
      </c>
      <c r="AT229" s="13" t="s">
        <v>358</v>
      </c>
      <c r="AU229" s="13" t="s">
        <v>77</v>
      </c>
      <c r="AY229" s="13" t="s">
        <v>134</v>
      </c>
      <c r="BE229" s="203">
        <f>IF(N229="základní",J229,0)</f>
        <v>0</v>
      </c>
      <c r="BF229" s="203">
        <f>IF(N229="snížená",J229,0)</f>
        <v>0</v>
      </c>
      <c r="BG229" s="203">
        <f>IF(N229="zákl. přenesená",J229,0)</f>
        <v>0</v>
      </c>
      <c r="BH229" s="203">
        <f>IF(N229="sníž. přenesená",J229,0)</f>
        <v>0</v>
      </c>
      <c r="BI229" s="203">
        <f>IF(N229="nulová",J229,0)</f>
        <v>0</v>
      </c>
      <c r="BJ229" s="13" t="s">
        <v>77</v>
      </c>
      <c r="BK229" s="203">
        <f>ROUND(I229*H229,2)</f>
        <v>0</v>
      </c>
      <c r="BL229" s="13" t="s">
        <v>87</v>
      </c>
      <c r="BM229" s="13" t="s">
        <v>485</v>
      </c>
    </row>
    <row r="230" s="1" customFormat="1" ht="14.4" customHeight="1">
      <c r="B230" s="34"/>
      <c r="C230" s="204" t="s">
        <v>72</v>
      </c>
      <c r="D230" s="204" t="s">
        <v>358</v>
      </c>
      <c r="E230" s="205" t="s">
        <v>486</v>
      </c>
      <c r="F230" s="206" t="s">
        <v>324</v>
      </c>
      <c r="G230" s="207" t="s">
        <v>138</v>
      </c>
      <c r="H230" s="208">
        <v>12</v>
      </c>
      <c r="I230" s="209"/>
      <c r="J230" s="210">
        <f>ROUND(I230*H230,2)</f>
        <v>0</v>
      </c>
      <c r="K230" s="206" t="s">
        <v>19</v>
      </c>
      <c r="L230" s="39"/>
      <c r="M230" s="211" t="s">
        <v>19</v>
      </c>
      <c r="N230" s="212" t="s">
        <v>43</v>
      </c>
      <c r="O230" s="75"/>
      <c r="P230" s="201">
        <f>O230*H230</f>
        <v>0</v>
      </c>
      <c r="Q230" s="201">
        <v>0</v>
      </c>
      <c r="R230" s="201">
        <f>Q230*H230</f>
        <v>0</v>
      </c>
      <c r="S230" s="201">
        <v>0</v>
      </c>
      <c r="T230" s="202">
        <f>S230*H230</f>
        <v>0</v>
      </c>
      <c r="AR230" s="13" t="s">
        <v>87</v>
      </c>
      <c r="AT230" s="13" t="s">
        <v>358</v>
      </c>
      <c r="AU230" s="13" t="s">
        <v>77</v>
      </c>
      <c r="AY230" s="13" t="s">
        <v>134</v>
      </c>
      <c r="BE230" s="203">
        <f>IF(N230="základní",J230,0)</f>
        <v>0</v>
      </c>
      <c r="BF230" s="203">
        <f>IF(N230="snížená",J230,0)</f>
        <v>0</v>
      </c>
      <c r="BG230" s="203">
        <f>IF(N230="zákl. přenesená",J230,0)</f>
        <v>0</v>
      </c>
      <c r="BH230" s="203">
        <f>IF(N230="sníž. přenesená",J230,0)</f>
        <v>0</v>
      </c>
      <c r="BI230" s="203">
        <f>IF(N230="nulová",J230,0)</f>
        <v>0</v>
      </c>
      <c r="BJ230" s="13" t="s">
        <v>77</v>
      </c>
      <c r="BK230" s="203">
        <f>ROUND(I230*H230,2)</f>
        <v>0</v>
      </c>
      <c r="BL230" s="13" t="s">
        <v>87</v>
      </c>
      <c r="BM230" s="13" t="s">
        <v>487</v>
      </c>
    </row>
    <row r="231" s="9" customFormat="1" ht="25.92" customHeight="1">
      <c r="B231" s="177"/>
      <c r="C231" s="178"/>
      <c r="D231" s="179" t="s">
        <v>71</v>
      </c>
      <c r="E231" s="180" t="s">
        <v>326</v>
      </c>
      <c r="F231" s="180" t="s">
        <v>327</v>
      </c>
      <c r="G231" s="178"/>
      <c r="H231" s="178"/>
      <c r="I231" s="181"/>
      <c r="J231" s="182">
        <f>BK231</f>
        <v>0</v>
      </c>
      <c r="K231" s="178"/>
      <c r="L231" s="183"/>
      <c r="M231" s="184"/>
      <c r="N231" s="185"/>
      <c r="O231" s="185"/>
      <c r="P231" s="186">
        <f>SUM(P232:P247)</f>
        <v>0</v>
      </c>
      <c r="Q231" s="185"/>
      <c r="R231" s="186">
        <f>SUM(R232:R247)</f>
        <v>0</v>
      </c>
      <c r="S231" s="185"/>
      <c r="T231" s="187">
        <f>SUM(T232:T247)</f>
        <v>0</v>
      </c>
      <c r="AR231" s="188" t="s">
        <v>77</v>
      </c>
      <c r="AT231" s="189" t="s">
        <v>71</v>
      </c>
      <c r="AU231" s="189" t="s">
        <v>72</v>
      </c>
      <c r="AY231" s="188" t="s">
        <v>134</v>
      </c>
      <c r="BK231" s="190">
        <f>SUM(BK232:BK247)</f>
        <v>0</v>
      </c>
    </row>
    <row r="232" s="1" customFormat="1" ht="14.4" customHeight="1">
      <c r="B232" s="34"/>
      <c r="C232" s="204" t="s">
        <v>72</v>
      </c>
      <c r="D232" s="204" t="s">
        <v>358</v>
      </c>
      <c r="E232" s="205" t="s">
        <v>488</v>
      </c>
      <c r="F232" s="206" t="s">
        <v>489</v>
      </c>
      <c r="G232" s="207" t="s">
        <v>150</v>
      </c>
      <c r="H232" s="208">
        <v>10</v>
      </c>
      <c r="I232" s="209"/>
      <c r="J232" s="210">
        <f>ROUND(I232*H232,2)</f>
        <v>0</v>
      </c>
      <c r="K232" s="206" t="s">
        <v>19</v>
      </c>
      <c r="L232" s="39"/>
      <c r="M232" s="211" t="s">
        <v>19</v>
      </c>
      <c r="N232" s="212" t="s">
        <v>43</v>
      </c>
      <c r="O232" s="75"/>
      <c r="P232" s="201">
        <f>O232*H232</f>
        <v>0</v>
      </c>
      <c r="Q232" s="201">
        <v>0</v>
      </c>
      <c r="R232" s="201">
        <f>Q232*H232</f>
        <v>0</v>
      </c>
      <c r="S232" s="201">
        <v>0</v>
      </c>
      <c r="T232" s="202">
        <f>S232*H232</f>
        <v>0</v>
      </c>
      <c r="AR232" s="13" t="s">
        <v>87</v>
      </c>
      <c r="AT232" s="13" t="s">
        <v>358</v>
      </c>
      <c r="AU232" s="13" t="s">
        <v>77</v>
      </c>
      <c r="AY232" s="13" t="s">
        <v>134</v>
      </c>
      <c r="BE232" s="203">
        <f>IF(N232="základní",J232,0)</f>
        <v>0</v>
      </c>
      <c r="BF232" s="203">
        <f>IF(N232="snížená",J232,0)</f>
        <v>0</v>
      </c>
      <c r="BG232" s="203">
        <f>IF(N232="zákl. přenesená",J232,0)</f>
        <v>0</v>
      </c>
      <c r="BH232" s="203">
        <f>IF(N232="sníž. přenesená",J232,0)</f>
        <v>0</v>
      </c>
      <c r="BI232" s="203">
        <f>IF(N232="nulová",J232,0)</f>
        <v>0</v>
      </c>
      <c r="BJ232" s="13" t="s">
        <v>77</v>
      </c>
      <c r="BK232" s="203">
        <f>ROUND(I232*H232,2)</f>
        <v>0</v>
      </c>
      <c r="BL232" s="13" t="s">
        <v>87</v>
      </c>
      <c r="BM232" s="13" t="s">
        <v>490</v>
      </c>
    </row>
    <row r="233" s="1" customFormat="1" ht="14.4" customHeight="1">
      <c r="B233" s="34"/>
      <c r="C233" s="204" t="s">
        <v>72</v>
      </c>
      <c r="D233" s="204" t="s">
        <v>358</v>
      </c>
      <c r="E233" s="205" t="s">
        <v>491</v>
      </c>
      <c r="F233" s="206" t="s">
        <v>492</v>
      </c>
      <c r="G233" s="207" t="s">
        <v>150</v>
      </c>
      <c r="H233" s="208">
        <v>1000</v>
      </c>
      <c r="I233" s="209"/>
      <c r="J233" s="210">
        <f>ROUND(I233*H233,2)</f>
        <v>0</v>
      </c>
      <c r="K233" s="206" t="s">
        <v>19</v>
      </c>
      <c r="L233" s="39"/>
      <c r="M233" s="211" t="s">
        <v>19</v>
      </c>
      <c r="N233" s="212" t="s">
        <v>43</v>
      </c>
      <c r="O233" s="75"/>
      <c r="P233" s="201">
        <f>O233*H233</f>
        <v>0</v>
      </c>
      <c r="Q233" s="201">
        <v>0</v>
      </c>
      <c r="R233" s="201">
        <f>Q233*H233</f>
        <v>0</v>
      </c>
      <c r="S233" s="201">
        <v>0</v>
      </c>
      <c r="T233" s="202">
        <f>S233*H233</f>
        <v>0</v>
      </c>
      <c r="AR233" s="13" t="s">
        <v>87</v>
      </c>
      <c r="AT233" s="13" t="s">
        <v>358</v>
      </c>
      <c r="AU233" s="13" t="s">
        <v>77</v>
      </c>
      <c r="AY233" s="13" t="s">
        <v>134</v>
      </c>
      <c r="BE233" s="203">
        <f>IF(N233="základní",J233,0)</f>
        <v>0</v>
      </c>
      <c r="BF233" s="203">
        <f>IF(N233="snížená",J233,0)</f>
        <v>0</v>
      </c>
      <c r="BG233" s="203">
        <f>IF(N233="zákl. přenesená",J233,0)</f>
        <v>0</v>
      </c>
      <c r="BH233" s="203">
        <f>IF(N233="sníž. přenesená",J233,0)</f>
        <v>0</v>
      </c>
      <c r="BI233" s="203">
        <f>IF(N233="nulová",J233,0)</f>
        <v>0</v>
      </c>
      <c r="BJ233" s="13" t="s">
        <v>77</v>
      </c>
      <c r="BK233" s="203">
        <f>ROUND(I233*H233,2)</f>
        <v>0</v>
      </c>
      <c r="BL233" s="13" t="s">
        <v>87</v>
      </c>
      <c r="BM233" s="13" t="s">
        <v>493</v>
      </c>
    </row>
    <row r="234" s="1" customFormat="1" ht="14.4" customHeight="1">
      <c r="B234" s="34"/>
      <c r="C234" s="204" t="s">
        <v>72</v>
      </c>
      <c r="D234" s="204" t="s">
        <v>358</v>
      </c>
      <c r="E234" s="205" t="s">
        <v>494</v>
      </c>
      <c r="F234" s="206" t="s">
        <v>329</v>
      </c>
      <c r="G234" s="207" t="s">
        <v>150</v>
      </c>
      <c r="H234" s="208">
        <v>950</v>
      </c>
      <c r="I234" s="209"/>
      <c r="J234" s="210">
        <f>ROUND(I234*H234,2)</f>
        <v>0</v>
      </c>
      <c r="K234" s="206" t="s">
        <v>19</v>
      </c>
      <c r="L234" s="39"/>
      <c r="M234" s="211" t="s">
        <v>19</v>
      </c>
      <c r="N234" s="212" t="s">
        <v>43</v>
      </c>
      <c r="O234" s="75"/>
      <c r="P234" s="201">
        <f>O234*H234</f>
        <v>0</v>
      </c>
      <c r="Q234" s="201">
        <v>0</v>
      </c>
      <c r="R234" s="201">
        <f>Q234*H234</f>
        <v>0</v>
      </c>
      <c r="S234" s="201">
        <v>0</v>
      </c>
      <c r="T234" s="202">
        <f>S234*H234</f>
        <v>0</v>
      </c>
      <c r="AR234" s="13" t="s">
        <v>87</v>
      </c>
      <c r="AT234" s="13" t="s">
        <v>358</v>
      </c>
      <c r="AU234" s="13" t="s">
        <v>77</v>
      </c>
      <c r="AY234" s="13" t="s">
        <v>134</v>
      </c>
      <c r="BE234" s="203">
        <f>IF(N234="základní",J234,0)</f>
        <v>0</v>
      </c>
      <c r="BF234" s="203">
        <f>IF(N234="snížená",J234,0)</f>
        <v>0</v>
      </c>
      <c r="BG234" s="203">
        <f>IF(N234="zákl. přenesená",J234,0)</f>
        <v>0</v>
      </c>
      <c r="BH234" s="203">
        <f>IF(N234="sníž. přenesená",J234,0)</f>
        <v>0</v>
      </c>
      <c r="BI234" s="203">
        <f>IF(N234="nulová",J234,0)</f>
        <v>0</v>
      </c>
      <c r="BJ234" s="13" t="s">
        <v>77</v>
      </c>
      <c r="BK234" s="203">
        <f>ROUND(I234*H234,2)</f>
        <v>0</v>
      </c>
      <c r="BL234" s="13" t="s">
        <v>87</v>
      </c>
      <c r="BM234" s="13" t="s">
        <v>495</v>
      </c>
    </row>
    <row r="235" s="1" customFormat="1" ht="14.4" customHeight="1">
      <c r="B235" s="34"/>
      <c r="C235" s="204" t="s">
        <v>72</v>
      </c>
      <c r="D235" s="204" t="s">
        <v>358</v>
      </c>
      <c r="E235" s="205" t="s">
        <v>496</v>
      </c>
      <c r="F235" s="206" t="s">
        <v>497</v>
      </c>
      <c r="G235" s="207" t="s">
        <v>150</v>
      </c>
      <c r="H235" s="208">
        <v>950</v>
      </c>
      <c r="I235" s="209"/>
      <c r="J235" s="210">
        <f>ROUND(I235*H235,2)</f>
        <v>0</v>
      </c>
      <c r="K235" s="206" t="s">
        <v>19</v>
      </c>
      <c r="L235" s="39"/>
      <c r="M235" s="211" t="s">
        <v>19</v>
      </c>
      <c r="N235" s="212" t="s">
        <v>43</v>
      </c>
      <c r="O235" s="75"/>
      <c r="P235" s="201">
        <f>O235*H235</f>
        <v>0</v>
      </c>
      <c r="Q235" s="201">
        <v>0</v>
      </c>
      <c r="R235" s="201">
        <f>Q235*H235</f>
        <v>0</v>
      </c>
      <c r="S235" s="201">
        <v>0</v>
      </c>
      <c r="T235" s="202">
        <f>S235*H235</f>
        <v>0</v>
      </c>
      <c r="AR235" s="13" t="s">
        <v>87</v>
      </c>
      <c r="AT235" s="13" t="s">
        <v>358</v>
      </c>
      <c r="AU235" s="13" t="s">
        <v>77</v>
      </c>
      <c r="AY235" s="13" t="s">
        <v>134</v>
      </c>
      <c r="BE235" s="203">
        <f>IF(N235="základní",J235,0)</f>
        <v>0</v>
      </c>
      <c r="BF235" s="203">
        <f>IF(N235="snížená",J235,0)</f>
        <v>0</v>
      </c>
      <c r="BG235" s="203">
        <f>IF(N235="zákl. přenesená",J235,0)</f>
        <v>0</v>
      </c>
      <c r="BH235" s="203">
        <f>IF(N235="sníž. přenesená",J235,0)</f>
        <v>0</v>
      </c>
      <c r="BI235" s="203">
        <f>IF(N235="nulová",J235,0)</f>
        <v>0</v>
      </c>
      <c r="BJ235" s="13" t="s">
        <v>77</v>
      </c>
      <c r="BK235" s="203">
        <f>ROUND(I235*H235,2)</f>
        <v>0</v>
      </c>
      <c r="BL235" s="13" t="s">
        <v>87</v>
      </c>
      <c r="BM235" s="13" t="s">
        <v>498</v>
      </c>
    </row>
    <row r="236" s="1" customFormat="1" ht="14.4" customHeight="1">
      <c r="B236" s="34"/>
      <c r="C236" s="204" t="s">
        <v>72</v>
      </c>
      <c r="D236" s="204" t="s">
        <v>358</v>
      </c>
      <c r="E236" s="205" t="s">
        <v>499</v>
      </c>
      <c r="F236" s="206" t="s">
        <v>500</v>
      </c>
      <c r="G236" s="207" t="s">
        <v>150</v>
      </c>
      <c r="H236" s="208">
        <v>1250</v>
      </c>
      <c r="I236" s="209"/>
      <c r="J236" s="210">
        <f>ROUND(I236*H236,2)</f>
        <v>0</v>
      </c>
      <c r="K236" s="206" t="s">
        <v>19</v>
      </c>
      <c r="L236" s="39"/>
      <c r="M236" s="211" t="s">
        <v>19</v>
      </c>
      <c r="N236" s="212" t="s">
        <v>43</v>
      </c>
      <c r="O236" s="75"/>
      <c r="P236" s="201">
        <f>O236*H236</f>
        <v>0</v>
      </c>
      <c r="Q236" s="201">
        <v>0</v>
      </c>
      <c r="R236" s="201">
        <f>Q236*H236</f>
        <v>0</v>
      </c>
      <c r="S236" s="201">
        <v>0</v>
      </c>
      <c r="T236" s="202">
        <f>S236*H236</f>
        <v>0</v>
      </c>
      <c r="AR236" s="13" t="s">
        <v>87</v>
      </c>
      <c r="AT236" s="13" t="s">
        <v>358</v>
      </c>
      <c r="AU236" s="13" t="s">
        <v>77</v>
      </c>
      <c r="AY236" s="13" t="s">
        <v>134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13" t="s">
        <v>77</v>
      </c>
      <c r="BK236" s="203">
        <f>ROUND(I236*H236,2)</f>
        <v>0</v>
      </c>
      <c r="BL236" s="13" t="s">
        <v>87</v>
      </c>
      <c r="BM236" s="13" t="s">
        <v>501</v>
      </c>
    </row>
    <row r="237" s="1" customFormat="1" ht="14.4" customHeight="1">
      <c r="B237" s="34"/>
      <c r="C237" s="204" t="s">
        <v>72</v>
      </c>
      <c r="D237" s="204" t="s">
        <v>358</v>
      </c>
      <c r="E237" s="205" t="s">
        <v>502</v>
      </c>
      <c r="F237" s="206" t="s">
        <v>332</v>
      </c>
      <c r="G237" s="207" t="s">
        <v>150</v>
      </c>
      <c r="H237" s="208">
        <v>300</v>
      </c>
      <c r="I237" s="209"/>
      <c r="J237" s="210">
        <f>ROUND(I237*H237,2)</f>
        <v>0</v>
      </c>
      <c r="K237" s="206" t="s">
        <v>19</v>
      </c>
      <c r="L237" s="39"/>
      <c r="M237" s="211" t="s">
        <v>19</v>
      </c>
      <c r="N237" s="212" t="s">
        <v>43</v>
      </c>
      <c r="O237" s="75"/>
      <c r="P237" s="201">
        <f>O237*H237</f>
        <v>0</v>
      </c>
      <c r="Q237" s="201">
        <v>0</v>
      </c>
      <c r="R237" s="201">
        <f>Q237*H237</f>
        <v>0</v>
      </c>
      <c r="S237" s="201">
        <v>0</v>
      </c>
      <c r="T237" s="202">
        <f>S237*H237</f>
        <v>0</v>
      </c>
      <c r="AR237" s="13" t="s">
        <v>87</v>
      </c>
      <c r="AT237" s="13" t="s">
        <v>358</v>
      </c>
      <c r="AU237" s="13" t="s">
        <v>77</v>
      </c>
      <c r="AY237" s="13" t="s">
        <v>134</v>
      </c>
      <c r="BE237" s="203">
        <f>IF(N237="základní",J237,0)</f>
        <v>0</v>
      </c>
      <c r="BF237" s="203">
        <f>IF(N237="snížená",J237,0)</f>
        <v>0</v>
      </c>
      <c r="BG237" s="203">
        <f>IF(N237="zákl. přenesená",J237,0)</f>
        <v>0</v>
      </c>
      <c r="BH237" s="203">
        <f>IF(N237="sníž. přenesená",J237,0)</f>
        <v>0</v>
      </c>
      <c r="BI237" s="203">
        <f>IF(N237="nulová",J237,0)</f>
        <v>0</v>
      </c>
      <c r="BJ237" s="13" t="s">
        <v>77</v>
      </c>
      <c r="BK237" s="203">
        <f>ROUND(I237*H237,2)</f>
        <v>0</v>
      </c>
      <c r="BL237" s="13" t="s">
        <v>87</v>
      </c>
      <c r="BM237" s="13" t="s">
        <v>503</v>
      </c>
    </row>
    <row r="238" s="1" customFormat="1" ht="14.4" customHeight="1">
      <c r="B238" s="34"/>
      <c r="C238" s="204" t="s">
        <v>72</v>
      </c>
      <c r="D238" s="204" t="s">
        <v>358</v>
      </c>
      <c r="E238" s="205" t="s">
        <v>504</v>
      </c>
      <c r="F238" s="206" t="s">
        <v>335</v>
      </c>
      <c r="G238" s="207" t="s">
        <v>138</v>
      </c>
      <c r="H238" s="208">
        <v>3</v>
      </c>
      <c r="I238" s="209"/>
      <c r="J238" s="210">
        <f>ROUND(I238*H238,2)</f>
        <v>0</v>
      </c>
      <c r="K238" s="206" t="s">
        <v>19</v>
      </c>
      <c r="L238" s="39"/>
      <c r="M238" s="211" t="s">
        <v>19</v>
      </c>
      <c r="N238" s="212" t="s">
        <v>43</v>
      </c>
      <c r="O238" s="75"/>
      <c r="P238" s="201">
        <f>O238*H238</f>
        <v>0</v>
      </c>
      <c r="Q238" s="201">
        <v>0</v>
      </c>
      <c r="R238" s="201">
        <f>Q238*H238</f>
        <v>0</v>
      </c>
      <c r="S238" s="201">
        <v>0</v>
      </c>
      <c r="T238" s="202">
        <f>S238*H238</f>
        <v>0</v>
      </c>
      <c r="AR238" s="13" t="s">
        <v>87</v>
      </c>
      <c r="AT238" s="13" t="s">
        <v>358</v>
      </c>
      <c r="AU238" s="13" t="s">
        <v>77</v>
      </c>
      <c r="AY238" s="13" t="s">
        <v>134</v>
      </c>
      <c r="BE238" s="203">
        <f>IF(N238="základní",J238,0)</f>
        <v>0</v>
      </c>
      <c r="BF238" s="203">
        <f>IF(N238="snížená",J238,0)</f>
        <v>0</v>
      </c>
      <c r="BG238" s="203">
        <f>IF(N238="zákl. přenesená",J238,0)</f>
        <v>0</v>
      </c>
      <c r="BH238" s="203">
        <f>IF(N238="sníž. přenesená",J238,0)</f>
        <v>0</v>
      </c>
      <c r="BI238" s="203">
        <f>IF(N238="nulová",J238,0)</f>
        <v>0</v>
      </c>
      <c r="BJ238" s="13" t="s">
        <v>77</v>
      </c>
      <c r="BK238" s="203">
        <f>ROUND(I238*H238,2)</f>
        <v>0</v>
      </c>
      <c r="BL238" s="13" t="s">
        <v>87</v>
      </c>
      <c r="BM238" s="13" t="s">
        <v>505</v>
      </c>
    </row>
    <row r="239" s="1" customFormat="1" ht="14.4" customHeight="1">
      <c r="B239" s="34"/>
      <c r="C239" s="204" t="s">
        <v>72</v>
      </c>
      <c r="D239" s="204" t="s">
        <v>358</v>
      </c>
      <c r="E239" s="205" t="s">
        <v>506</v>
      </c>
      <c r="F239" s="206" t="s">
        <v>507</v>
      </c>
      <c r="G239" s="207" t="s">
        <v>150</v>
      </c>
      <c r="H239" s="208">
        <v>60</v>
      </c>
      <c r="I239" s="209"/>
      <c r="J239" s="210">
        <f>ROUND(I239*H239,2)</f>
        <v>0</v>
      </c>
      <c r="K239" s="206" t="s">
        <v>19</v>
      </c>
      <c r="L239" s="39"/>
      <c r="M239" s="211" t="s">
        <v>19</v>
      </c>
      <c r="N239" s="212" t="s">
        <v>43</v>
      </c>
      <c r="O239" s="75"/>
      <c r="P239" s="201">
        <f>O239*H239</f>
        <v>0</v>
      </c>
      <c r="Q239" s="201">
        <v>0</v>
      </c>
      <c r="R239" s="201">
        <f>Q239*H239</f>
        <v>0</v>
      </c>
      <c r="S239" s="201">
        <v>0</v>
      </c>
      <c r="T239" s="202">
        <f>S239*H239</f>
        <v>0</v>
      </c>
      <c r="AR239" s="13" t="s">
        <v>87</v>
      </c>
      <c r="AT239" s="13" t="s">
        <v>358</v>
      </c>
      <c r="AU239" s="13" t="s">
        <v>77</v>
      </c>
      <c r="AY239" s="13" t="s">
        <v>134</v>
      </c>
      <c r="BE239" s="203">
        <f>IF(N239="základní",J239,0)</f>
        <v>0</v>
      </c>
      <c r="BF239" s="203">
        <f>IF(N239="snížená",J239,0)</f>
        <v>0</v>
      </c>
      <c r="BG239" s="203">
        <f>IF(N239="zákl. přenesená",J239,0)</f>
        <v>0</v>
      </c>
      <c r="BH239" s="203">
        <f>IF(N239="sníž. přenesená",J239,0)</f>
        <v>0</v>
      </c>
      <c r="BI239" s="203">
        <f>IF(N239="nulová",J239,0)</f>
        <v>0</v>
      </c>
      <c r="BJ239" s="13" t="s">
        <v>77</v>
      </c>
      <c r="BK239" s="203">
        <f>ROUND(I239*H239,2)</f>
        <v>0</v>
      </c>
      <c r="BL239" s="13" t="s">
        <v>87</v>
      </c>
      <c r="BM239" s="13" t="s">
        <v>508</v>
      </c>
    </row>
    <row r="240" s="1" customFormat="1" ht="14.4" customHeight="1">
      <c r="B240" s="34"/>
      <c r="C240" s="204" t="s">
        <v>72</v>
      </c>
      <c r="D240" s="204" t="s">
        <v>358</v>
      </c>
      <c r="E240" s="205" t="s">
        <v>509</v>
      </c>
      <c r="F240" s="206" t="s">
        <v>338</v>
      </c>
      <c r="G240" s="207" t="s">
        <v>150</v>
      </c>
      <c r="H240" s="208">
        <v>60</v>
      </c>
      <c r="I240" s="209"/>
      <c r="J240" s="210">
        <f>ROUND(I240*H240,2)</f>
        <v>0</v>
      </c>
      <c r="K240" s="206" t="s">
        <v>19</v>
      </c>
      <c r="L240" s="39"/>
      <c r="M240" s="211" t="s">
        <v>19</v>
      </c>
      <c r="N240" s="212" t="s">
        <v>43</v>
      </c>
      <c r="O240" s="75"/>
      <c r="P240" s="201">
        <f>O240*H240</f>
        <v>0</v>
      </c>
      <c r="Q240" s="201">
        <v>0</v>
      </c>
      <c r="R240" s="201">
        <f>Q240*H240</f>
        <v>0</v>
      </c>
      <c r="S240" s="201">
        <v>0</v>
      </c>
      <c r="T240" s="202">
        <f>S240*H240</f>
        <v>0</v>
      </c>
      <c r="AR240" s="13" t="s">
        <v>87</v>
      </c>
      <c r="AT240" s="13" t="s">
        <v>358</v>
      </c>
      <c r="AU240" s="13" t="s">
        <v>77</v>
      </c>
      <c r="AY240" s="13" t="s">
        <v>134</v>
      </c>
      <c r="BE240" s="203">
        <f>IF(N240="základní",J240,0)</f>
        <v>0</v>
      </c>
      <c r="BF240" s="203">
        <f>IF(N240="snížená",J240,0)</f>
        <v>0</v>
      </c>
      <c r="BG240" s="203">
        <f>IF(N240="zákl. přenesená",J240,0)</f>
        <v>0</v>
      </c>
      <c r="BH240" s="203">
        <f>IF(N240="sníž. přenesená",J240,0)</f>
        <v>0</v>
      </c>
      <c r="BI240" s="203">
        <f>IF(N240="nulová",J240,0)</f>
        <v>0</v>
      </c>
      <c r="BJ240" s="13" t="s">
        <v>77</v>
      </c>
      <c r="BK240" s="203">
        <f>ROUND(I240*H240,2)</f>
        <v>0</v>
      </c>
      <c r="BL240" s="13" t="s">
        <v>87</v>
      </c>
      <c r="BM240" s="13" t="s">
        <v>510</v>
      </c>
    </row>
    <row r="241" s="1" customFormat="1" ht="14.4" customHeight="1">
      <c r="B241" s="34"/>
      <c r="C241" s="204" t="s">
        <v>72</v>
      </c>
      <c r="D241" s="204" t="s">
        <v>358</v>
      </c>
      <c r="E241" s="205" t="s">
        <v>511</v>
      </c>
      <c r="F241" s="206" t="s">
        <v>341</v>
      </c>
      <c r="G241" s="207" t="s">
        <v>138</v>
      </c>
      <c r="H241" s="208">
        <v>120</v>
      </c>
      <c r="I241" s="209"/>
      <c r="J241" s="210">
        <f>ROUND(I241*H241,2)</f>
        <v>0</v>
      </c>
      <c r="K241" s="206" t="s">
        <v>19</v>
      </c>
      <c r="L241" s="39"/>
      <c r="M241" s="211" t="s">
        <v>19</v>
      </c>
      <c r="N241" s="212" t="s">
        <v>43</v>
      </c>
      <c r="O241" s="75"/>
      <c r="P241" s="201">
        <f>O241*H241</f>
        <v>0</v>
      </c>
      <c r="Q241" s="201">
        <v>0</v>
      </c>
      <c r="R241" s="201">
        <f>Q241*H241</f>
        <v>0</v>
      </c>
      <c r="S241" s="201">
        <v>0</v>
      </c>
      <c r="T241" s="202">
        <f>S241*H241</f>
        <v>0</v>
      </c>
      <c r="AR241" s="13" t="s">
        <v>87</v>
      </c>
      <c r="AT241" s="13" t="s">
        <v>358</v>
      </c>
      <c r="AU241" s="13" t="s">
        <v>77</v>
      </c>
      <c r="AY241" s="13" t="s">
        <v>134</v>
      </c>
      <c r="BE241" s="203">
        <f>IF(N241="základní",J241,0)</f>
        <v>0</v>
      </c>
      <c r="BF241" s="203">
        <f>IF(N241="snížená",J241,0)</f>
        <v>0</v>
      </c>
      <c r="BG241" s="203">
        <f>IF(N241="zákl. přenesená",J241,0)</f>
        <v>0</v>
      </c>
      <c r="BH241" s="203">
        <f>IF(N241="sníž. přenesená",J241,0)</f>
        <v>0</v>
      </c>
      <c r="BI241" s="203">
        <f>IF(N241="nulová",J241,0)</f>
        <v>0</v>
      </c>
      <c r="BJ241" s="13" t="s">
        <v>77</v>
      </c>
      <c r="BK241" s="203">
        <f>ROUND(I241*H241,2)</f>
        <v>0</v>
      </c>
      <c r="BL241" s="13" t="s">
        <v>87</v>
      </c>
      <c r="BM241" s="13" t="s">
        <v>512</v>
      </c>
    </row>
    <row r="242" s="1" customFormat="1" ht="14.4" customHeight="1">
      <c r="B242" s="34"/>
      <c r="C242" s="204" t="s">
        <v>72</v>
      </c>
      <c r="D242" s="204" t="s">
        <v>358</v>
      </c>
      <c r="E242" s="205" t="s">
        <v>513</v>
      </c>
      <c r="F242" s="206" t="s">
        <v>344</v>
      </c>
      <c r="G242" s="207" t="s">
        <v>138</v>
      </c>
      <c r="H242" s="208">
        <v>36</v>
      </c>
      <c r="I242" s="209"/>
      <c r="J242" s="210">
        <f>ROUND(I242*H242,2)</f>
        <v>0</v>
      </c>
      <c r="K242" s="206" t="s">
        <v>19</v>
      </c>
      <c r="L242" s="39"/>
      <c r="M242" s="211" t="s">
        <v>19</v>
      </c>
      <c r="N242" s="212" t="s">
        <v>43</v>
      </c>
      <c r="O242" s="75"/>
      <c r="P242" s="201">
        <f>O242*H242</f>
        <v>0</v>
      </c>
      <c r="Q242" s="201">
        <v>0</v>
      </c>
      <c r="R242" s="201">
        <f>Q242*H242</f>
        <v>0</v>
      </c>
      <c r="S242" s="201">
        <v>0</v>
      </c>
      <c r="T242" s="202">
        <f>S242*H242</f>
        <v>0</v>
      </c>
      <c r="AR242" s="13" t="s">
        <v>87</v>
      </c>
      <c r="AT242" s="13" t="s">
        <v>358</v>
      </c>
      <c r="AU242" s="13" t="s">
        <v>77</v>
      </c>
      <c r="AY242" s="13" t="s">
        <v>134</v>
      </c>
      <c r="BE242" s="203">
        <f>IF(N242="základní",J242,0)</f>
        <v>0</v>
      </c>
      <c r="BF242" s="203">
        <f>IF(N242="snížená",J242,0)</f>
        <v>0</v>
      </c>
      <c r="BG242" s="203">
        <f>IF(N242="zákl. přenesená",J242,0)</f>
        <v>0</v>
      </c>
      <c r="BH242" s="203">
        <f>IF(N242="sníž. přenesená",J242,0)</f>
        <v>0</v>
      </c>
      <c r="BI242" s="203">
        <f>IF(N242="nulová",J242,0)</f>
        <v>0</v>
      </c>
      <c r="BJ242" s="13" t="s">
        <v>77</v>
      </c>
      <c r="BK242" s="203">
        <f>ROUND(I242*H242,2)</f>
        <v>0</v>
      </c>
      <c r="BL242" s="13" t="s">
        <v>87</v>
      </c>
      <c r="BM242" s="13" t="s">
        <v>514</v>
      </c>
    </row>
    <row r="243" s="1" customFormat="1" ht="14.4" customHeight="1">
      <c r="B243" s="34"/>
      <c r="C243" s="204" t="s">
        <v>72</v>
      </c>
      <c r="D243" s="204" t="s">
        <v>358</v>
      </c>
      <c r="E243" s="205" t="s">
        <v>515</v>
      </c>
      <c r="F243" s="206" t="s">
        <v>347</v>
      </c>
      <c r="G243" s="207" t="s">
        <v>150</v>
      </c>
      <c r="H243" s="208">
        <v>300</v>
      </c>
      <c r="I243" s="209"/>
      <c r="J243" s="210">
        <f>ROUND(I243*H243,2)</f>
        <v>0</v>
      </c>
      <c r="K243" s="206" t="s">
        <v>19</v>
      </c>
      <c r="L243" s="39"/>
      <c r="M243" s="211" t="s">
        <v>19</v>
      </c>
      <c r="N243" s="212" t="s">
        <v>43</v>
      </c>
      <c r="O243" s="75"/>
      <c r="P243" s="201">
        <f>O243*H243</f>
        <v>0</v>
      </c>
      <c r="Q243" s="201">
        <v>0</v>
      </c>
      <c r="R243" s="201">
        <f>Q243*H243</f>
        <v>0</v>
      </c>
      <c r="S243" s="201">
        <v>0</v>
      </c>
      <c r="T243" s="202">
        <f>S243*H243</f>
        <v>0</v>
      </c>
      <c r="AR243" s="13" t="s">
        <v>87</v>
      </c>
      <c r="AT243" s="13" t="s">
        <v>358</v>
      </c>
      <c r="AU243" s="13" t="s">
        <v>77</v>
      </c>
      <c r="AY243" s="13" t="s">
        <v>134</v>
      </c>
      <c r="BE243" s="203">
        <f>IF(N243="základní",J243,0)</f>
        <v>0</v>
      </c>
      <c r="BF243" s="203">
        <f>IF(N243="snížená",J243,0)</f>
        <v>0</v>
      </c>
      <c r="BG243" s="203">
        <f>IF(N243="zákl. přenesená",J243,0)</f>
        <v>0</v>
      </c>
      <c r="BH243" s="203">
        <f>IF(N243="sníž. přenesená",J243,0)</f>
        <v>0</v>
      </c>
      <c r="BI243" s="203">
        <f>IF(N243="nulová",J243,0)</f>
        <v>0</v>
      </c>
      <c r="BJ243" s="13" t="s">
        <v>77</v>
      </c>
      <c r="BK243" s="203">
        <f>ROUND(I243*H243,2)</f>
        <v>0</v>
      </c>
      <c r="BL243" s="13" t="s">
        <v>87</v>
      </c>
      <c r="BM243" s="13" t="s">
        <v>516</v>
      </c>
    </row>
    <row r="244" s="1" customFormat="1" ht="14.4" customHeight="1">
      <c r="B244" s="34"/>
      <c r="C244" s="204" t="s">
        <v>72</v>
      </c>
      <c r="D244" s="204" t="s">
        <v>358</v>
      </c>
      <c r="E244" s="205" t="s">
        <v>517</v>
      </c>
      <c r="F244" s="206" t="s">
        <v>350</v>
      </c>
      <c r="G244" s="207" t="s">
        <v>138</v>
      </c>
      <c r="H244" s="208">
        <v>600</v>
      </c>
      <c r="I244" s="209"/>
      <c r="J244" s="210">
        <f>ROUND(I244*H244,2)</f>
        <v>0</v>
      </c>
      <c r="K244" s="206" t="s">
        <v>19</v>
      </c>
      <c r="L244" s="39"/>
      <c r="M244" s="211" t="s">
        <v>19</v>
      </c>
      <c r="N244" s="212" t="s">
        <v>43</v>
      </c>
      <c r="O244" s="75"/>
      <c r="P244" s="201">
        <f>O244*H244</f>
        <v>0</v>
      </c>
      <c r="Q244" s="201">
        <v>0</v>
      </c>
      <c r="R244" s="201">
        <f>Q244*H244</f>
        <v>0</v>
      </c>
      <c r="S244" s="201">
        <v>0</v>
      </c>
      <c r="T244" s="202">
        <f>S244*H244</f>
        <v>0</v>
      </c>
      <c r="AR244" s="13" t="s">
        <v>87</v>
      </c>
      <c r="AT244" s="13" t="s">
        <v>358</v>
      </c>
      <c r="AU244" s="13" t="s">
        <v>77</v>
      </c>
      <c r="AY244" s="13" t="s">
        <v>134</v>
      </c>
      <c r="BE244" s="203">
        <f>IF(N244="základní",J244,0)</f>
        <v>0</v>
      </c>
      <c r="BF244" s="203">
        <f>IF(N244="snížená",J244,0)</f>
        <v>0</v>
      </c>
      <c r="BG244" s="203">
        <f>IF(N244="zákl. přenesená",J244,0)</f>
        <v>0</v>
      </c>
      <c r="BH244" s="203">
        <f>IF(N244="sníž. přenesená",J244,0)</f>
        <v>0</v>
      </c>
      <c r="BI244" s="203">
        <f>IF(N244="nulová",J244,0)</f>
        <v>0</v>
      </c>
      <c r="BJ244" s="13" t="s">
        <v>77</v>
      </c>
      <c r="BK244" s="203">
        <f>ROUND(I244*H244,2)</f>
        <v>0</v>
      </c>
      <c r="BL244" s="13" t="s">
        <v>87</v>
      </c>
      <c r="BM244" s="13" t="s">
        <v>518</v>
      </c>
    </row>
    <row r="245" s="1" customFormat="1" ht="14.4" customHeight="1">
      <c r="B245" s="34"/>
      <c r="C245" s="204" t="s">
        <v>72</v>
      </c>
      <c r="D245" s="204" t="s">
        <v>358</v>
      </c>
      <c r="E245" s="205" t="s">
        <v>519</v>
      </c>
      <c r="F245" s="206" t="s">
        <v>353</v>
      </c>
      <c r="G245" s="207" t="s">
        <v>150</v>
      </c>
      <c r="H245" s="208">
        <v>120</v>
      </c>
      <c r="I245" s="209"/>
      <c r="J245" s="210">
        <f>ROUND(I245*H245,2)</f>
        <v>0</v>
      </c>
      <c r="K245" s="206" t="s">
        <v>19</v>
      </c>
      <c r="L245" s="39"/>
      <c r="M245" s="211" t="s">
        <v>19</v>
      </c>
      <c r="N245" s="212" t="s">
        <v>43</v>
      </c>
      <c r="O245" s="75"/>
      <c r="P245" s="201">
        <f>O245*H245</f>
        <v>0</v>
      </c>
      <c r="Q245" s="201">
        <v>0</v>
      </c>
      <c r="R245" s="201">
        <f>Q245*H245</f>
        <v>0</v>
      </c>
      <c r="S245" s="201">
        <v>0</v>
      </c>
      <c r="T245" s="202">
        <f>S245*H245</f>
        <v>0</v>
      </c>
      <c r="AR245" s="13" t="s">
        <v>87</v>
      </c>
      <c r="AT245" s="13" t="s">
        <v>358</v>
      </c>
      <c r="AU245" s="13" t="s">
        <v>77</v>
      </c>
      <c r="AY245" s="13" t="s">
        <v>134</v>
      </c>
      <c r="BE245" s="203">
        <f>IF(N245="základní",J245,0)</f>
        <v>0</v>
      </c>
      <c r="BF245" s="203">
        <f>IF(N245="snížená",J245,0)</f>
        <v>0</v>
      </c>
      <c r="BG245" s="203">
        <f>IF(N245="zákl. přenesená",J245,0)</f>
        <v>0</v>
      </c>
      <c r="BH245" s="203">
        <f>IF(N245="sníž. přenesená",J245,0)</f>
        <v>0</v>
      </c>
      <c r="BI245" s="203">
        <f>IF(N245="nulová",J245,0)</f>
        <v>0</v>
      </c>
      <c r="BJ245" s="13" t="s">
        <v>77</v>
      </c>
      <c r="BK245" s="203">
        <f>ROUND(I245*H245,2)</f>
        <v>0</v>
      </c>
      <c r="BL245" s="13" t="s">
        <v>87</v>
      </c>
      <c r="BM245" s="13" t="s">
        <v>520</v>
      </c>
    </row>
    <row r="246" s="1" customFormat="1" ht="14.4" customHeight="1">
      <c r="B246" s="34"/>
      <c r="C246" s="204" t="s">
        <v>72</v>
      </c>
      <c r="D246" s="204" t="s">
        <v>358</v>
      </c>
      <c r="E246" s="205" t="s">
        <v>521</v>
      </c>
      <c r="F246" s="206" t="s">
        <v>356</v>
      </c>
      <c r="G246" s="207" t="s">
        <v>138</v>
      </c>
      <c r="H246" s="208">
        <v>1500</v>
      </c>
      <c r="I246" s="209"/>
      <c r="J246" s="210">
        <f>ROUND(I246*H246,2)</f>
        <v>0</v>
      </c>
      <c r="K246" s="206" t="s">
        <v>19</v>
      </c>
      <c r="L246" s="39"/>
      <c r="M246" s="211" t="s">
        <v>19</v>
      </c>
      <c r="N246" s="212" t="s">
        <v>43</v>
      </c>
      <c r="O246" s="75"/>
      <c r="P246" s="201">
        <f>O246*H246</f>
        <v>0</v>
      </c>
      <c r="Q246" s="201">
        <v>0</v>
      </c>
      <c r="R246" s="201">
        <f>Q246*H246</f>
        <v>0</v>
      </c>
      <c r="S246" s="201">
        <v>0</v>
      </c>
      <c r="T246" s="202">
        <f>S246*H246</f>
        <v>0</v>
      </c>
      <c r="AR246" s="13" t="s">
        <v>87</v>
      </c>
      <c r="AT246" s="13" t="s">
        <v>358</v>
      </c>
      <c r="AU246" s="13" t="s">
        <v>77</v>
      </c>
      <c r="AY246" s="13" t="s">
        <v>134</v>
      </c>
      <c r="BE246" s="203">
        <f>IF(N246="základní",J246,0)</f>
        <v>0</v>
      </c>
      <c r="BF246" s="203">
        <f>IF(N246="snížená",J246,0)</f>
        <v>0</v>
      </c>
      <c r="BG246" s="203">
        <f>IF(N246="zákl. přenesená",J246,0)</f>
        <v>0</v>
      </c>
      <c r="BH246" s="203">
        <f>IF(N246="sníž. přenesená",J246,0)</f>
        <v>0</v>
      </c>
      <c r="BI246" s="203">
        <f>IF(N246="nulová",J246,0)</f>
        <v>0</v>
      </c>
      <c r="BJ246" s="13" t="s">
        <v>77</v>
      </c>
      <c r="BK246" s="203">
        <f>ROUND(I246*H246,2)</f>
        <v>0</v>
      </c>
      <c r="BL246" s="13" t="s">
        <v>87</v>
      </c>
      <c r="BM246" s="13" t="s">
        <v>522</v>
      </c>
    </row>
    <row r="247" s="1" customFormat="1" ht="14.4" customHeight="1">
      <c r="B247" s="34"/>
      <c r="C247" s="204" t="s">
        <v>72</v>
      </c>
      <c r="D247" s="204" t="s">
        <v>358</v>
      </c>
      <c r="E247" s="205" t="s">
        <v>523</v>
      </c>
      <c r="F247" s="206" t="s">
        <v>524</v>
      </c>
      <c r="G247" s="207" t="s">
        <v>138</v>
      </c>
      <c r="H247" s="208">
        <v>50</v>
      </c>
      <c r="I247" s="209"/>
      <c r="J247" s="210">
        <f>ROUND(I247*H247,2)</f>
        <v>0</v>
      </c>
      <c r="K247" s="206" t="s">
        <v>19</v>
      </c>
      <c r="L247" s="39"/>
      <c r="M247" s="211" t="s">
        <v>19</v>
      </c>
      <c r="N247" s="212" t="s">
        <v>43</v>
      </c>
      <c r="O247" s="75"/>
      <c r="P247" s="201">
        <f>O247*H247</f>
        <v>0</v>
      </c>
      <c r="Q247" s="201">
        <v>0</v>
      </c>
      <c r="R247" s="201">
        <f>Q247*H247</f>
        <v>0</v>
      </c>
      <c r="S247" s="201">
        <v>0</v>
      </c>
      <c r="T247" s="202">
        <f>S247*H247</f>
        <v>0</v>
      </c>
      <c r="AR247" s="13" t="s">
        <v>87</v>
      </c>
      <c r="AT247" s="13" t="s">
        <v>358</v>
      </c>
      <c r="AU247" s="13" t="s">
        <v>77</v>
      </c>
      <c r="AY247" s="13" t="s">
        <v>134</v>
      </c>
      <c r="BE247" s="203">
        <f>IF(N247="základní",J247,0)</f>
        <v>0</v>
      </c>
      <c r="BF247" s="203">
        <f>IF(N247="snížená",J247,0)</f>
        <v>0</v>
      </c>
      <c r="BG247" s="203">
        <f>IF(N247="zákl. přenesená",J247,0)</f>
        <v>0</v>
      </c>
      <c r="BH247" s="203">
        <f>IF(N247="sníž. přenesená",J247,0)</f>
        <v>0</v>
      </c>
      <c r="BI247" s="203">
        <f>IF(N247="nulová",J247,0)</f>
        <v>0</v>
      </c>
      <c r="BJ247" s="13" t="s">
        <v>77</v>
      </c>
      <c r="BK247" s="203">
        <f>ROUND(I247*H247,2)</f>
        <v>0</v>
      </c>
      <c r="BL247" s="13" t="s">
        <v>87</v>
      </c>
      <c r="BM247" s="13" t="s">
        <v>525</v>
      </c>
    </row>
    <row r="248" s="9" customFormat="1" ht="25.92" customHeight="1">
      <c r="B248" s="177"/>
      <c r="C248" s="178"/>
      <c r="D248" s="179" t="s">
        <v>71</v>
      </c>
      <c r="E248" s="180" t="s">
        <v>526</v>
      </c>
      <c r="F248" s="180" t="s">
        <v>527</v>
      </c>
      <c r="G248" s="178"/>
      <c r="H248" s="178"/>
      <c r="I248" s="181"/>
      <c r="J248" s="182">
        <f>BK248</f>
        <v>0</v>
      </c>
      <c r="K248" s="178"/>
      <c r="L248" s="183"/>
      <c r="M248" s="184"/>
      <c r="N248" s="185"/>
      <c r="O248" s="185"/>
      <c r="P248" s="186">
        <f>SUM(P249:P253)</f>
        <v>0</v>
      </c>
      <c r="Q248" s="185"/>
      <c r="R248" s="186">
        <f>SUM(R249:R253)</f>
        <v>0</v>
      </c>
      <c r="S248" s="185"/>
      <c r="T248" s="187">
        <f>SUM(T249:T253)</f>
        <v>0</v>
      </c>
      <c r="AR248" s="188" t="s">
        <v>87</v>
      </c>
      <c r="AT248" s="189" t="s">
        <v>71</v>
      </c>
      <c r="AU248" s="189" t="s">
        <v>72</v>
      </c>
      <c r="AY248" s="188" t="s">
        <v>134</v>
      </c>
      <c r="BK248" s="190">
        <f>SUM(BK249:BK253)</f>
        <v>0</v>
      </c>
    </row>
    <row r="249" s="1" customFormat="1" ht="20.4" customHeight="1">
      <c r="B249" s="34"/>
      <c r="C249" s="204" t="s">
        <v>186</v>
      </c>
      <c r="D249" s="204" t="s">
        <v>358</v>
      </c>
      <c r="E249" s="205" t="s">
        <v>528</v>
      </c>
      <c r="F249" s="206" t="s">
        <v>529</v>
      </c>
      <c r="G249" s="207" t="s">
        <v>530</v>
      </c>
      <c r="H249" s="208">
        <v>6</v>
      </c>
      <c r="I249" s="209"/>
      <c r="J249" s="210">
        <f>ROUND(I249*H249,2)</f>
        <v>0</v>
      </c>
      <c r="K249" s="206" t="s">
        <v>151</v>
      </c>
      <c r="L249" s="39"/>
      <c r="M249" s="211" t="s">
        <v>19</v>
      </c>
      <c r="N249" s="212" t="s">
        <v>43</v>
      </c>
      <c r="O249" s="75"/>
      <c r="P249" s="201">
        <f>O249*H249</f>
        <v>0</v>
      </c>
      <c r="Q249" s="201">
        <v>0</v>
      </c>
      <c r="R249" s="201">
        <f>Q249*H249</f>
        <v>0</v>
      </c>
      <c r="S249" s="201">
        <v>0</v>
      </c>
      <c r="T249" s="202">
        <f>S249*H249</f>
        <v>0</v>
      </c>
      <c r="AR249" s="13" t="s">
        <v>77</v>
      </c>
      <c r="AT249" s="13" t="s">
        <v>358</v>
      </c>
      <c r="AU249" s="13" t="s">
        <v>77</v>
      </c>
      <c r="AY249" s="13" t="s">
        <v>134</v>
      </c>
      <c r="BE249" s="203">
        <f>IF(N249="základní",J249,0)</f>
        <v>0</v>
      </c>
      <c r="BF249" s="203">
        <f>IF(N249="snížená",J249,0)</f>
        <v>0</v>
      </c>
      <c r="BG249" s="203">
        <f>IF(N249="zákl. přenesená",J249,0)</f>
        <v>0</v>
      </c>
      <c r="BH249" s="203">
        <f>IF(N249="sníž. přenesená",J249,0)</f>
        <v>0</v>
      </c>
      <c r="BI249" s="203">
        <f>IF(N249="nulová",J249,0)</f>
        <v>0</v>
      </c>
      <c r="BJ249" s="13" t="s">
        <v>77</v>
      </c>
      <c r="BK249" s="203">
        <f>ROUND(I249*H249,2)</f>
        <v>0</v>
      </c>
      <c r="BL249" s="13" t="s">
        <v>77</v>
      </c>
      <c r="BM249" s="13" t="s">
        <v>531</v>
      </c>
    </row>
    <row r="250" s="10" customFormat="1">
      <c r="B250" s="213"/>
      <c r="C250" s="214"/>
      <c r="D250" s="215" t="s">
        <v>532</v>
      </c>
      <c r="E250" s="214"/>
      <c r="F250" s="216" t="s">
        <v>533</v>
      </c>
      <c r="G250" s="214"/>
      <c r="H250" s="217">
        <v>6</v>
      </c>
      <c r="I250" s="218"/>
      <c r="J250" s="214"/>
      <c r="K250" s="214"/>
      <c r="L250" s="219"/>
      <c r="M250" s="220"/>
      <c r="N250" s="221"/>
      <c r="O250" s="221"/>
      <c r="P250" s="221"/>
      <c r="Q250" s="221"/>
      <c r="R250" s="221"/>
      <c r="S250" s="221"/>
      <c r="T250" s="222"/>
      <c r="AT250" s="223" t="s">
        <v>532</v>
      </c>
      <c r="AU250" s="223" t="s">
        <v>77</v>
      </c>
      <c r="AV250" s="10" t="s">
        <v>81</v>
      </c>
      <c r="AW250" s="10" t="s">
        <v>4</v>
      </c>
      <c r="AX250" s="10" t="s">
        <v>77</v>
      </c>
      <c r="AY250" s="223" t="s">
        <v>134</v>
      </c>
    </row>
    <row r="251" s="1" customFormat="1" ht="20.4" customHeight="1">
      <c r="B251" s="34"/>
      <c r="C251" s="204" t="s">
        <v>81</v>
      </c>
      <c r="D251" s="204" t="s">
        <v>358</v>
      </c>
      <c r="E251" s="205" t="s">
        <v>534</v>
      </c>
      <c r="F251" s="206" t="s">
        <v>535</v>
      </c>
      <c r="G251" s="207" t="s">
        <v>163</v>
      </c>
      <c r="H251" s="208">
        <v>12</v>
      </c>
      <c r="I251" s="209"/>
      <c r="J251" s="210">
        <f>ROUND(I251*H251,2)</f>
        <v>0</v>
      </c>
      <c r="K251" s="206" t="s">
        <v>151</v>
      </c>
      <c r="L251" s="39"/>
      <c r="M251" s="211" t="s">
        <v>19</v>
      </c>
      <c r="N251" s="212" t="s">
        <v>43</v>
      </c>
      <c r="O251" s="75"/>
      <c r="P251" s="201">
        <f>O251*H251</f>
        <v>0</v>
      </c>
      <c r="Q251" s="201">
        <v>0</v>
      </c>
      <c r="R251" s="201">
        <f>Q251*H251</f>
        <v>0</v>
      </c>
      <c r="S251" s="201">
        <v>0</v>
      </c>
      <c r="T251" s="202">
        <f>S251*H251</f>
        <v>0</v>
      </c>
      <c r="AR251" s="13" t="s">
        <v>77</v>
      </c>
      <c r="AT251" s="13" t="s">
        <v>358</v>
      </c>
      <c r="AU251" s="13" t="s">
        <v>77</v>
      </c>
      <c r="AY251" s="13" t="s">
        <v>134</v>
      </c>
      <c r="BE251" s="203">
        <f>IF(N251="základní",J251,0)</f>
        <v>0</v>
      </c>
      <c r="BF251" s="203">
        <f>IF(N251="snížená",J251,0)</f>
        <v>0</v>
      </c>
      <c r="BG251" s="203">
        <f>IF(N251="zákl. přenesená",J251,0)</f>
        <v>0</v>
      </c>
      <c r="BH251" s="203">
        <f>IF(N251="sníž. přenesená",J251,0)</f>
        <v>0</v>
      </c>
      <c r="BI251" s="203">
        <f>IF(N251="nulová",J251,0)</f>
        <v>0</v>
      </c>
      <c r="BJ251" s="13" t="s">
        <v>77</v>
      </c>
      <c r="BK251" s="203">
        <f>ROUND(I251*H251,2)</f>
        <v>0</v>
      </c>
      <c r="BL251" s="13" t="s">
        <v>77</v>
      </c>
      <c r="BM251" s="13" t="s">
        <v>536</v>
      </c>
    </row>
    <row r="252" s="1" customFormat="1" ht="20.4" customHeight="1">
      <c r="B252" s="34"/>
      <c r="C252" s="204" t="s">
        <v>77</v>
      </c>
      <c r="D252" s="204" t="s">
        <v>358</v>
      </c>
      <c r="E252" s="205" t="s">
        <v>537</v>
      </c>
      <c r="F252" s="206" t="s">
        <v>538</v>
      </c>
      <c r="G252" s="207" t="s">
        <v>163</v>
      </c>
      <c r="H252" s="208">
        <v>4</v>
      </c>
      <c r="I252" s="209"/>
      <c r="J252" s="210">
        <f>ROUND(I252*H252,2)</f>
        <v>0</v>
      </c>
      <c r="K252" s="206" t="s">
        <v>151</v>
      </c>
      <c r="L252" s="39"/>
      <c r="M252" s="211" t="s">
        <v>19</v>
      </c>
      <c r="N252" s="212" t="s">
        <v>43</v>
      </c>
      <c r="O252" s="75"/>
      <c r="P252" s="201">
        <f>O252*H252</f>
        <v>0</v>
      </c>
      <c r="Q252" s="201">
        <v>0</v>
      </c>
      <c r="R252" s="201">
        <f>Q252*H252</f>
        <v>0</v>
      </c>
      <c r="S252" s="201">
        <v>0</v>
      </c>
      <c r="T252" s="202">
        <f>S252*H252</f>
        <v>0</v>
      </c>
      <c r="AR252" s="13" t="s">
        <v>77</v>
      </c>
      <c r="AT252" s="13" t="s">
        <v>358</v>
      </c>
      <c r="AU252" s="13" t="s">
        <v>77</v>
      </c>
      <c r="AY252" s="13" t="s">
        <v>134</v>
      </c>
      <c r="BE252" s="203">
        <f>IF(N252="základní",J252,0)</f>
        <v>0</v>
      </c>
      <c r="BF252" s="203">
        <f>IF(N252="snížená",J252,0)</f>
        <v>0</v>
      </c>
      <c r="BG252" s="203">
        <f>IF(N252="zákl. přenesená",J252,0)</f>
        <v>0</v>
      </c>
      <c r="BH252" s="203">
        <f>IF(N252="sníž. přenesená",J252,0)</f>
        <v>0</v>
      </c>
      <c r="BI252" s="203">
        <f>IF(N252="nulová",J252,0)</f>
        <v>0</v>
      </c>
      <c r="BJ252" s="13" t="s">
        <v>77</v>
      </c>
      <c r="BK252" s="203">
        <f>ROUND(I252*H252,2)</f>
        <v>0</v>
      </c>
      <c r="BL252" s="13" t="s">
        <v>77</v>
      </c>
      <c r="BM252" s="13" t="s">
        <v>539</v>
      </c>
    </row>
    <row r="253" s="1" customFormat="1" ht="20.4" customHeight="1">
      <c r="B253" s="34"/>
      <c r="C253" s="204" t="s">
        <v>84</v>
      </c>
      <c r="D253" s="204" t="s">
        <v>358</v>
      </c>
      <c r="E253" s="205" t="s">
        <v>540</v>
      </c>
      <c r="F253" s="206" t="s">
        <v>541</v>
      </c>
      <c r="G253" s="207" t="s">
        <v>163</v>
      </c>
      <c r="H253" s="208">
        <v>1</v>
      </c>
      <c r="I253" s="209"/>
      <c r="J253" s="210">
        <f>ROUND(I253*H253,2)</f>
        <v>0</v>
      </c>
      <c r="K253" s="206" t="s">
        <v>151</v>
      </c>
      <c r="L253" s="39"/>
      <c r="M253" s="211" t="s">
        <v>19</v>
      </c>
      <c r="N253" s="212" t="s">
        <v>43</v>
      </c>
      <c r="O253" s="75"/>
      <c r="P253" s="201">
        <f>O253*H253</f>
        <v>0</v>
      </c>
      <c r="Q253" s="201">
        <v>0</v>
      </c>
      <c r="R253" s="201">
        <f>Q253*H253</f>
        <v>0</v>
      </c>
      <c r="S253" s="201">
        <v>0</v>
      </c>
      <c r="T253" s="202">
        <f>S253*H253</f>
        <v>0</v>
      </c>
      <c r="AR253" s="13" t="s">
        <v>77</v>
      </c>
      <c r="AT253" s="13" t="s">
        <v>358</v>
      </c>
      <c r="AU253" s="13" t="s">
        <v>77</v>
      </c>
      <c r="AY253" s="13" t="s">
        <v>134</v>
      </c>
      <c r="BE253" s="203">
        <f>IF(N253="základní",J253,0)</f>
        <v>0</v>
      </c>
      <c r="BF253" s="203">
        <f>IF(N253="snížená",J253,0)</f>
        <v>0</v>
      </c>
      <c r="BG253" s="203">
        <f>IF(N253="zákl. přenesená",J253,0)</f>
        <v>0</v>
      </c>
      <c r="BH253" s="203">
        <f>IF(N253="sníž. přenesená",J253,0)</f>
        <v>0</v>
      </c>
      <c r="BI253" s="203">
        <f>IF(N253="nulová",J253,0)</f>
        <v>0</v>
      </c>
      <c r="BJ253" s="13" t="s">
        <v>77</v>
      </c>
      <c r="BK253" s="203">
        <f>ROUND(I253*H253,2)</f>
        <v>0</v>
      </c>
      <c r="BL253" s="13" t="s">
        <v>77</v>
      </c>
      <c r="BM253" s="13" t="s">
        <v>542</v>
      </c>
    </row>
    <row r="254" s="9" customFormat="1" ht="25.92" customHeight="1">
      <c r="B254" s="177"/>
      <c r="C254" s="178"/>
      <c r="D254" s="179" t="s">
        <v>71</v>
      </c>
      <c r="E254" s="180" t="s">
        <v>543</v>
      </c>
      <c r="F254" s="180" t="s">
        <v>544</v>
      </c>
      <c r="G254" s="178"/>
      <c r="H254" s="178"/>
      <c r="I254" s="181"/>
      <c r="J254" s="182">
        <f>BK254</f>
        <v>0</v>
      </c>
      <c r="K254" s="178"/>
      <c r="L254" s="183"/>
      <c r="M254" s="184"/>
      <c r="N254" s="185"/>
      <c r="O254" s="185"/>
      <c r="P254" s="186">
        <f>SUM(P255:P257)</f>
        <v>0</v>
      </c>
      <c r="Q254" s="185"/>
      <c r="R254" s="186">
        <f>SUM(R255:R257)</f>
        <v>0</v>
      </c>
      <c r="S254" s="185"/>
      <c r="T254" s="187">
        <f>SUM(T255:T257)</f>
        <v>0</v>
      </c>
      <c r="AR254" s="188" t="s">
        <v>90</v>
      </c>
      <c r="AT254" s="189" t="s">
        <v>71</v>
      </c>
      <c r="AU254" s="189" t="s">
        <v>72</v>
      </c>
      <c r="AY254" s="188" t="s">
        <v>134</v>
      </c>
      <c r="BK254" s="190">
        <f>SUM(BK255:BK257)</f>
        <v>0</v>
      </c>
    </row>
    <row r="255" s="1" customFormat="1" ht="20.4" customHeight="1">
      <c r="B255" s="34"/>
      <c r="C255" s="204" t="s">
        <v>93</v>
      </c>
      <c r="D255" s="204" t="s">
        <v>358</v>
      </c>
      <c r="E255" s="205" t="s">
        <v>545</v>
      </c>
      <c r="F255" s="206" t="s">
        <v>546</v>
      </c>
      <c r="G255" s="207" t="s">
        <v>547</v>
      </c>
      <c r="H255" s="224"/>
      <c r="I255" s="209"/>
      <c r="J255" s="210">
        <f>ROUND(I255*H255,2)</f>
        <v>0</v>
      </c>
      <c r="K255" s="206" t="s">
        <v>151</v>
      </c>
      <c r="L255" s="39"/>
      <c r="M255" s="211" t="s">
        <v>19</v>
      </c>
      <c r="N255" s="212" t="s">
        <v>43</v>
      </c>
      <c r="O255" s="75"/>
      <c r="P255" s="201">
        <f>O255*H255</f>
        <v>0</v>
      </c>
      <c r="Q255" s="201">
        <v>0</v>
      </c>
      <c r="R255" s="201">
        <f>Q255*H255</f>
        <v>0</v>
      </c>
      <c r="S255" s="201">
        <v>0</v>
      </c>
      <c r="T255" s="202">
        <f>S255*H255</f>
        <v>0</v>
      </c>
      <c r="AR255" s="13" t="s">
        <v>77</v>
      </c>
      <c r="AT255" s="13" t="s">
        <v>358</v>
      </c>
      <c r="AU255" s="13" t="s">
        <v>77</v>
      </c>
      <c r="AY255" s="13" t="s">
        <v>134</v>
      </c>
      <c r="BE255" s="203">
        <f>IF(N255="základní",J255,0)</f>
        <v>0</v>
      </c>
      <c r="BF255" s="203">
        <f>IF(N255="snížená",J255,0)</f>
        <v>0</v>
      </c>
      <c r="BG255" s="203">
        <f>IF(N255="zákl. přenesená",J255,0)</f>
        <v>0</v>
      </c>
      <c r="BH255" s="203">
        <f>IF(N255="sníž. přenesená",J255,0)</f>
        <v>0</v>
      </c>
      <c r="BI255" s="203">
        <f>IF(N255="nulová",J255,0)</f>
        <v>0</v>
      </c>
      <c r="BJ255" s="13" t="s">
        <v>77</v>
      </c>
      <c r="BK255" s="203">
        <f>ROUND(I255*H255,2)</f>
        <v>0</v>
      </c>
      <c r="BL255" s="13" t="s">
        <v>77</v>
      </c>
      <c r="BM255" s="13" t="s">
        <v>548</v>
      </c>
    </row>
    <row r="256" s="1" customFormat="1" ht="40.8" customHeight="1">
      <c r="B256" s="34"/>
      <c r="C256" s="204" t="s">
        <v>96</v>
      </c>
      <c r="D256" s="204" t="s">
        <v>358</v>
      </c>
      <c r="E256" s="205" t="s">
        <v>549</v>
      </c>
      <c r="F256" s="206" t="s">
        <v>550</v>
      </c>
      <c r="G256" s="207" t="s">
        <v>547</v>
      </c>
      <c r="H256" s="224"/>
      <c r="I256" s="209"/>
      <c r="J256" s="210">
        <f>ROUND(I256*H256,2)</f>
        <v>0</v>
      </c>
      <c r="K256" s="206" t="s">
        <v>151</v>
      </c>
      <c r="L256" s="39"/>
      <c r="M256" s="211" t="s">
        <v>19</v>
      </c>
      <c r="N256" s="212" t="s">
        <v>43</v>
      </c>
      <c r="O256" s="75"/>
      <c r="P256" s="201">
        <f>O256*H256</f>
        <v>0</v>
      </c>
      <c r="Q256" s="201">
        <v>0</v>
      </c>
      <c r="R256" s="201">
        <f>Q256*H256</f>
        <v>0</v>
      </c>
      <c r="S256" s="201">
        <v>0</v>
      </c>
      <c r="T256" s="202">
        <f>S256*H256</f>
        <v>0</v>
      </c>
      <c r="AR256" s="13" t="s">
        <v>77</v>
      </c>
      <c r="AT256" s="13" t="s">
        <v>358</v>
      </c>
      <c r="AU256" s="13" t="s">
        <v>77</v>
      </c>
      <c r="AY256" s="13" t="s">
        <v>134</v>
      </c>
      <c r="BE256" s="203">
        <f>IF(N256="základní",J256,0)</f>
        <v>0</v>
      </c>
      <c r="BF256" s="203">
        <f>IF(N256="snížená",J256,0)</f>
        <v>0</v>
      </c>
      <c r="BG256" s="203">
        <f>IF(N256="zákl. přenesená",J256,0)</f>
        <v>0</v>
      </c>
      <c r="BH256" s="203">
        <f>IF(N256="sníž. přenesená",J256,0)</f>
        <v>0</v>
      </c>
      <c r="BI256" s="203">
        <f>IF(N256="nulová",J256,0)</f>
        <v>0</v>
      </c>
      <c r="BJ256" s="13" t="s">
        <v>77</v>
      </c>
      <c r="BK256" s="203">
        <f>ROUND(I256*H256,2)</f>
        <v>0</v>
      </c>
      <c r="BL256" s="13" t="s">
        <v>77</v>
      </c>
      <c r="BM256" s="13" t="s">
        <v>551</v>
      </c>
    </row>
    <row r="257" s="1" customFormat="1">
      <c r="B257" s="34"/>
      <c r="C257" s="35"/>
      <c r="D257" s="215" t="s">
        <v>552</v>
      </c>
      <c r="E257" s="35"/>
      <c r="F257" s="225" t="s">
        <v>553</v>
      </c>
      <c r="G257" s="35"/>
      <c r="H257" s="35"/>
      <c r="I257" s="126"/>
      <c r="J257" s="35"/>
      <c r="K257" s="35"/>
      <c r="L257" s="39"/>
      <c r="M257" s="226"/>
      <c r="N257" s="227"/>
      <c r="O257" s="227"/>
      <c r="P257" s="227"/>
      <c r="Q257" s="227"/>
      <c r="R257" s="227"/>
      <c r="S257" s="227"/>
      <c r="T257" s="228"/>
      <c r="AT257" s="13" t="s">
        <v>552</v>
      </c>
      <c r="AU257" s="13" t="s">
        <v>77</v>
      </c>
    </row>
    <row r="258" s="1" customFormat="1" ht="6.96" customHeight="1">
      <c r="B258" s="53"/>
      <c r="C258" s="54"/>
      <c r="D258" s="54"/>
      <c r="E258" s="54"/>
      <c r="F258" s="54"/>
      <c r="G258" s="54"/>
      <c r="H258" s="54"/>
      <c r="I258" s="150"/>
      <c r="J258" s="54"/>
      <c r="K258" s="54"/>
      <c r="L258" s="39"/>
    </row>
  </sheetData>
  <sheetProtection sheet="1" autoFilter="0" formatColumns="0" formatRows="0" objects="1" scenarios="1" spinCount="100000" saltValue="k4tOeX/c4tseXJYeQnaTM1U9Leuf+kuFi2F8kEYsFM09/Wofs+7KYWhGXBfphb20kA85gep7TyRfAe7IEe7u+w==" hashValue="0YP4CTcxxturdY3DQPZZWNBQ9FoKuXc5NKOcOzPO74ye8HjfodJd3ih4v3cyg5R/ZuuWWc03G0Ae8x82WvIauA==" algorithmName="SHA-512" password="CC35"/>
  <autoFilter ref="C88:K257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86.43" customWidth="1"/>
    <col min="7" max="7" width="7.43" customWidth="1"/>
    <col min="8" max="8" width="9.57" customWidth="1"/>
    <col min="9" max="9" width="12.14" style="119" customWidth="1"/>
    <col min="10" max="10" width="20.14" customWidth="1"/>
    <col min="11" max="11" width="13.29" customWidth="1"/>
    <col min="12" max="12" width="8" customWidth="1"/>
    <col min="13" max="13" width="9.29" hidden="1" customWidth="1"/>
    <col min="14" max="14" width="9.14" hidden="1"/>
    <col min="15" max="15" width="12.14" hidden="1" customWidth="1"/>
    <col min="16" max="16" width="12.14" hidden="1" customWidth="1"/>
    <col min="17" max="17" width="12.14" hidden="1" customWidth="1"/>
    <col min="18" max="18" width="12.14" hidden="1" customWidth="1"/>
    <col min="19" max="19" width="12.14" hidden="1" customWidth="1"/>
    <col min="20" max="20" width="12.14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2" ht="36.96" customHeight="1">
      <c r="L2"/>
      <c r="AT2" s="13" t="s">
        <v>83</v>
      </c>
    </row>
    <row r="3" ht="6.96" customHeight="1">
      <c r="B3" s="120"/>
      <c r="C3" s="121"/>
      <c r="D3" s="121"/>
      <c r="E3" s="121"/>
      <c r="F3" s="121"/>
      <c r="G3" s="121"/>
      <c r="H3" s="121"/>
      <c r="I3" s="122"/>
      <c r="J3" s="121"/>
      <c r="K3" s="121"/>
      <c r="L3" s="16"/>
      <c r="AT3" s="13" t="s">
        <v>81</v>
      </c>
    </row>
    <row r="4" ht="24.96" customHeight="1">
      <c r="B4" s="16"/>
      <c r="D4" s="123" t="s">
        <v>105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24" t="s">
        <v>16</v>
      </c>
      <c r="L6" s="16"/>
    </row>
    <row r="7" ht="14.4" customHeight="1">
      <c r="B7" s="16"/>
      <c r="E7" s="125" t="str">
        <f>'Rekapitulace stavby'!K6</f>
        <v>Oprava informačního zařízení v žst. Zdice, Hořovice, Praha Uhříněves, Říčany, Strančice a Benešov u Prahy.</v>
      </c>
      <c r="F7" s="124"/>
      <c r="G7" s="124"/>
      <c r="H7" s="124"/>
      <c r="L7" s="16"/>
    </row>
    <row r="8" s="1" customFormat="1" ht="12" customHeight="1">
      <c r="B8" s="39"/>
      <c r="D8" s="124" t="s">
        <v>106</v>
      </c>
      <c r="I8" s="126"/>
      <c r="L8" s="39"/>
    </row>
    <row r="9" s="1" customFormat="1" ht="36.96" customHeight="1">
      <c r="B9" s="39"/>
      <c r="E9" s="127" t="s">
        <v>554</v>
      </c>
      <c r="F9" s="1"/>
      <c r="G9" s="1"/>
      <c r="H9" s="1"/>
      <c r="I9" s="126"/>
      <c r="L9" s="39"/>
    </row>
    <row r="10" s="1" customFormat="1">
      <c r="B10" s="39"/>
      <c r="I10" s="126"/>
      <c r="L10" s="39"/>
    </row>
    <row r="11" s="1" customFormat="1" ht="12" customHeight="1">
      <c r="B11" s="39"/>
      <c r="D11" s="124" t="s">
        <v>18</v>
      </c>
      <c r="F11" s="13" t="s">
        <v>19</v>
      </c>
      <c r="I11" s="128" t="s">
        <v>20</v>
      </c>
      <c r="J11" s="13" t="s">
        <v>19</v>
      </c>
      <c r="L11" s="39"/>
    </row>
    <row r="12" s="1" customFormat="1" ht="12" customHeight="1">
      <c r="B12" s="39"/>
      <c r="D12" s="124" t="s">
        <v>21</v>
      </c>
      <c r="F12" s="13" t="s">
        <v>555</v>
      </c>
      <c r="I12" s="128" t="s">
        <v>23</v>
      </c>
      <c r="J12" s="129" t="str">
        <f>'Rekapitulace stavby'!AN8</f>
        <v>14. 6. 2019</v>
      </c>
      <c r="L12" s="39"/>
    </row>
    <row r="13" s="1" customFormat="1" ht="10.8" customHeight="1">
      <c r="B13" s="39"/>
      <c r="I13" s="126"/>
      <c r="L13" s="39"/>
    </row>
    <row r="14" s="1" customFormat="1" ht="12" customHeight="1">
      <c r="B14" s="39"/>
      <c r="D14" s="124" t="s">
        <v>25</v>
      </c>
      <c r="I14" s="128" t="s">
        <v>26</v>
      </c>
      <c r="J14" s="13" t="s">
        <v>19</v>
      </c>
      <c r="L14" s="39"/>
    </row>
    <row r="15" s="1" customFormat="1" ht="18" customHeight="1">
      <c r="B15" s="39"/>
      <c r="E15" s="13" t="s">
        <v>27</v>
      </c>
      <c r="I15" s="128" t="s">
        <v>28</v>
      </c>
      <c r="J15" s="13" t="s">
        <v>19</v>
      </c>
      <c r="L15" s="39"/>
    </row>
    <row r="16" s="1" customFormat="1" ht="6.96" customHeight="1">
      <c r="B16" s="39"/>
      <c r="I16" s="126"/>
      <c r="L16" s="39"/>
    </row>
    <row r="17" s="1" customFormat="1" ht="12" customHeight="1">
      <c r="B17" s="39"/>
      <c r="D17" s="124" t="s">
        <v>29</v>
      </c>
      <c r="I17" s="128" t="s">
        <v>26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8" t="s">
        <v>28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6"/>
      <c r="L19" s="39"/>
    </row>
    <row r="20" s="1" customFormat="1" ht="12" customHeight="1">
      <c r="B20" s="39"/>
      <c r="D20" s="124" t="s">
        <v>31</v>
      </c>
      <c r="I20" s="128" t="s">
        <v>26</v>
      </c>
      <c r="J20" s="13" t="s">
        <v>19</v>
      </c>
      <c r="L20" s="39"/>
    </row>
    <row r="21" s="1" customFormat="1" ht="18" customHeight="1">
      <c r="B21" s="39"/>
      <c r="E21" s="13" t="s">
        <v>32</v>
      </c>
      <c r="I21" s="128" t="s">
        <v>28</v>
      </c>
      <c r="J21" s="13" t="s">
        <v>19</v>
      </c>
      <c r="L21" s="39"/>
    </row>
    <row r="22" s="1" customFormat="1" ht="6.96" customHeight="1">
      <c r="B22" s="39"/>
      <c r="I22" s="126"/>
      <c r="L22" s="39"/>
    </row>
    <row r="23" s="1" customFormat="1" ht="12" customHeight="1">
      <c r="B23" s="39"/>
      <c r="D23" s="124" t="s">
        <v>34</v>
      </c>
      <c r="I23" s="128" t="s">
        <v>26</v>
      </c>
      <c r="J23" s="13" t="s">
        <v>19</v>
      </c>
      <c r="L23" s="39"/>
    </row>
    <row r="24" s="1" customFormat="1" ht="18" customHeight="1">
      <c r="B24" s="39"/>
      <c r="E24" s="13" t="s">
        <v>35</v>
      </c>
      <c r="I24" s="128" t="s">
        <v>28</v>
      </c>
      <c r="J24" s="13" t="s">
        <v>19</v>
      </c>
      <c r="L24" s="39"/>
    </row>
    <row r="25" s="1" customFormat="1" ht="6.96" customHeight="1">
      <c r="B25" s="39"/>
      <c r="I25" s="126"/>
      <c r="L25" s="39"/>
    </row>
    <row r="26" s="1" customFormat="1" ht="12" customHeight="1">
      <c r="B26" s="39"/>
      <c r="D26" s="124" t="s">
        <v>36</v>
      </c>
      <c r="I26" s="126"/>
      <c r="L26" s="39"/>
    </row>
    <row r="27" s="6" customFormat="1" ht="30.6" customHeight="1">
      <c r="B27" s="130"/>
      <c r="E27" s="131" t="s">
        <v>37</v>
      </c>
      <c r="F27" s="131"/>
      <c r="G27" s="131"/>
      <c r="H27" s="131"/>
      <c r="I27" s="132"/>
      <c r="L27" s="130"/>
    </row>
    <row r="28" s="1" customFormat="1" ht="6.96" customHeight="1">
      <c r="B28" s="39"/>
      <c r="I28" s="126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33"/>
      <c r="J29" s="67"/>
      <c r="K29" s="67"/>
      <c r="L29" s="39"/>
    </row>
    <row r="30" s="1" customFormat="1" ht="25.44" customHeight="1">
      <c r="B30" s="39"/>
      <c r="D30" s="134" t="s">
        <v>38</v>
      </c>
      <c r="I30" s="126"/>
      <c r="J30" s="135">
        <f>ROUND(J87,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33"/>
      <c r="J31" s="67"/>
      <c r="K31" s="67"/>
      <c r="L31" s="39"/>
    </row>
    <row r="32" s="1" customFormat="1" ht="14.4" customHeight="1">
      <c r="B32" s="39"/>
      <c r="F32" s="136" t="s">
        <v>40</v>
      </c>
      <c r="I32" s="137" t="s">
        <v>39</v>
      </c>
      <c r="J32" s="136" t="s">
        <v>41</v>
      </c>
      <c r="L32" s="39"/>
    </row>
    <row r="33" s="1" customFormat="1" ht="14.4" customHeight="1">
      <c r="B33" s="39"/>
      <c r="D33" s="124" t="s">
        <v>42</v>
      </c>
      <c r="E33" s="124" t="s">
        <v>43</v>
      </c>
      <c r="F33" s="138">
        <f>ROUND((SUM(BE87:BE197)),  2)</f>
        <v>0</v>
      </c>
      <c r="I33" s="139">
        <v>0.20999999999999999</v>
      </c>
      <c r="J33" s="138">
        <f>ROUND(((SUM(BE87:BE197))*I33),  2)</f>
        <v>0</v>
      </c>
      <c r="L33" s="39"/>
    </row>
    <row r="34" s="1" customFormat="1" ht="14.4" customHeight="1">
      <c r="B34" s="39"/>
      <c r="E34" s="124" t="s">
        <v>44</v>
      </c>
      <c r="F34" s="138">
        <f>ROUND((SUM(BF87:BF197)),  2)</f>
        <v>0</v>
      </c>
      <c r="I34" s="139">
        <v>0.14999999999999999</v>
      </c>
      <c r="J34" s="138">
        <f>ROUND(((SUM(BF87:BF197))*I34),  2)</f>
        <v>0</v>
      </c>
      <c r="L34" s="39"/>
    </row>
    <row r="35" hidden="1" s="1" customFormat="1" ht="14.4" customHeight="1">
      <c r="B35" s="39"/>
      <c r="E35" s="124" t="s">
        <v>45</v>
      </c>
      <c r="F35" s="138">
        <f>ROUND((SUM(BG87:BG197)),  2)</f>
        <v>0</v>
      </c>
      <c r="I35" s="139">
        <v>0.20999999999999999</v>
      </c>
      <c r="J35" s="138">
        <f>0</f>
        <v>0</v>
      </c>
      <c r="L35" s="39"/>
    </row>
    <row r="36" hidden="1" s="1" customFormat="1" ht="14.4" customHeight="1">
      <c r="B36" s="39"/>
      <c r="E36" s="124" t="s">
        <v>46</v>
      </c>
      <c r="F36" s="138">
        <f>ROUND((SUM(BH87:BH197)),  2)</f>
        <v>0</v>
      </c>
      <c r="I36" s="139">
        <v>0.14999999999999999</v>
      </c>
      <c r="J36" s="138">
        <f>0</f>
        <v>0</v>
      </c>
      <c r="L36" s="39"/>
    </row>
    <row r="37" hidden="1" s="1" customFormat="1" ht="14.4" customHeight="1">
      <c r="B37" s="39"/>
      <c r="E37" s="124" t="s">
        <v>47</v>
      </c>
      <c r="F37" s="138">
        <f>ROUND((SUM(BI87:BI197)),  2)</f>
        <v>0</v>
      </c>
      <c r="I37" s="139">
        <v>0</v>
      </c>
      <c r="J37" s="138">
        <f>0</f>
        <v>0</v>
      </c>
      <c r="L37" s="39"/>
    </row>
    <row r="38" s="1" customFormat="1" ht="6.96" customHeight="1">
      <c r="B38" s="39"/>
      <c r="I38" s="126"/>
      <c r="L38" s="39"/>
    </row>
    <row r="39" s="1" customFormat="1" ht="25.44" customHeight="1">
      <c r="B39" s="39"/>
      <c r="C39" s="140"/>
      <c r="D39" s="141" t="s">
        <v>48</v>
      </c>
      <c r="E39" s="142"/>
      <c r="F39" s="142"/>
      <c r="G39" s="143" t="s">
        <v>49</v>
      </c>
      <c r="H39" s="144" t="s">
        <v>50</v>
      </c>
      <c r="I39" s="145"/>
      <c r="J39" s="146">
        <f>SUM(J30:J37)</f>
        <v>0</v>
      </c>
      <c r="K39" s="147"/>
      <c r="L39" s="39"/>
    </row>
    <row r="40" s="1" customFormat="1" ht="14.4" customHeight="1">
      <c r="B40" s="148"/>
      <c r="C40" s="149"/>
      <c r="D40" s="149"/>
      <c r="E40" s="149"/>
      <c r="F40" s="149"/>
      <c r="G40" s="149"/>
      <c r="H40" s="149"/>
      <c r="I40" s="150"/>
      <c r="J40" s="149"/>
      <c r="K40" s="149"/>
      <c r="L40" s="39"/>
    </row>
    <row r="44" s="1" customFormat="1" ht="6.96" customHeight="1">
      <c r="B44" s="151"/>
      <c r="C44" s="152"/>
      <c r="D44" s="152"/>
      <c r="E44" s="152"/>
      <c r="F44" s="152"/>
      <c r="G44" s="152"/>
      <c r="H44" s="152"/>
      <c r="I44" s="153"/>
      <c r="J44" s="152"/>
      <c r="K44" s="152"/>
      <c r="L44" s="39"/>
    </row>
    <row r="45" s="1" customFormat="1" ht="24.96" customHeight="1">
      <c r="B45" s="34"/>
      <c r="C45" s="19" t="s">
        <v>109</v>
      </c>
      <c r="D45" s="35"/>
      <c r="E45" s="35"/>
      <c r="F45" s="35"/>
      <c r="G45" s="35"/>
      <c r="H45" s="35"/>
      <c r="I45" s="126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26"/>
      <c r="J46" s="35"/>
      <c r="K46" s="35"/>
      <c r="L46" s="39"/>
    </row>
    <row r="47" s="1" customFormat="1" ht="12" customHeight="1">
      <c r="B47" s="34"/>
      <c r="C47" s="28" t="s">
        <v>16</v>
      </c>
      <c r="D47" s="35"/>
      <c r="E47" s="35"/>
      <c r="F47" s="35"/>
      <c r="G47" s="35"/>
      <c r="H47" s="35"/>
      <c r="I47" s="126"/>
      <c r="J47" s="35"/>
      <c r="K47" s="35"/>
      <c r="L47" s="39"/>
    </row>
    <row r="48" s="1" customFormat="1" ht="14.4" customHeight="1">
      <c r="B48" s="34"/>
      <c r="C48" s="35"/>
      <c r="D48" s="35"/>
      <c r="E48" s="154" t="str">
        <f>E7</f>
        <v>Oprava informačního zařízení v žst. Zdice, Hořovice, Praha Uhříněves, Říčany, Strančice a Benešov u Prahy.</v>
      </c>
      <c r="F48" s="28"/>
      <c r="G48" s="28"/>
      <c r="H48" s="28"/>
      <c r="I48" s="126"/>
      <c r="J48" s="35"/>
      <c r="K48" s="35"/>
      <c r="L48" s="39"/>
    </row>
    <row r="49" s="1" customFormat="1" ht="12" customHeight="1">
      <c r="B49" s="34"/>
      <c r="C49" s="28" t="s">
        <v>106</v>
      </c>
      <c r="D49" s="35"/>
      <c r="E49" s="35"/>
      <c r="F49" s="35"/>
      <c r="G49" s="35"/>
      <c r="H49" s="35"/>
      <c r="I49" s="126"/>
      <c r="J49" s="35"/>
      <c r="K49" s="35"/>
      <c r="L49" s="39"/>
    </row>
    <row r="50" s="1" customFormat="1" ht="14.4" customHeight="1">
      <c r="B50" s="34"/>
      <c r="C50" s="35"/>
      <c r="D50" s="35"/>
      <c r="E50" s="60" t="str">
        <f>E9</f>
        <v>2 - doplnění stávajícího kamerového systému Benešov u Prahy - Čerčany</v>
      </c>
      <c r="F50" s="35"/>
      <c r="G50" s="35"/>
      <c r="H50" s="35"/>
      <c r="I50" s="126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26"/>
      <c r="J51" s="35"/>
      <c r="K51" s="35"/>
      <c r="L51" s="39"/>
    </row>
    <row r="52" s="1" customFormat="1" ht="12" customHeight="1">
      <c r="B52" s="34"/>
      <c r="C52" s="28" t="s">
        <v>21</v>
      </c>
      <c r="D52" s="35"/>
      <c r="E52" s="35"/>
      <c r="F52" s="23" t="str">
        <f>F12</f>
        <v>Čerčany</v>
      </c>
      <c r="G52" s="35"/>
      <c r="H52" s="35"/>
      <c r="I52" s="128" t="s">
        <v>23</v>
      </c>
      <c r="J52" s="63" t="str">
        <f>IF(J12="","",J12)</f>
        <v>14. 6. 2019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6"/>
      <c r="J53" s="35"/>
      <c r="K53" s="35"/>
      <c r="L53" s="39"/>
    </row>
    <row r="54" s="1" customFormat="1" ht="12.6" customHeight="1">
      <c r="B54" s="34"/>
      <c r="C54" s="28" t="s">
        <v>25</v>
      </c>
      <c r="D54" s="35"/>
      <c r="E54" s="35"/>
      <c r="F54" s="23" t="str">
        <f>E15</f>
        <v>Ing. František Voslář</v>
      </c>
      <c r="G54" s="35"/>
      <c r="H54" s="35"/>
      <c r="I54" s="128" t="s">
        <v>31</v>
      </c>
      <c r="J54" s="32" t="str">
        <f>E21</f>
        <v>Ing. Živko Macuroski</v>
      </c>
      <c r="K54" s="35"/>
      <c r="L54" s="39"/>
    </row>
    <row r="55" s="1" customFormat="1" ht="12.6" customHeight="1">
      <c r="B55" s="34"/>
      <c r="C55" s="28" t="s">
        <v>29</v>
      </c>
      <c r="D55" s="35"/>
      <c r="E55" s="35"/>
      <c r="F55" s="23" t="str">
        <f>IF(E18="","",E18)</f>
        <v>Vyplň údaj</v>
      </c>
      <c r="G55" s="35"/>
      <c r="H55" s="35"/>
      <c r="I55" s="128" t="s">
        <v>34</v>
      </c>
      <c r="J55" s="32" t="str">
        <f>E24</f>
        <v>Zdeněk Hron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26"/>
      <c r="J56" s="35"/>
      <c r="K56" s="35"/>
      <c r="L56" s="39"/>
    </row>
    <row r="57" s="1" customFormat="1" ht="29.28" customHeight="1">
      <c r="B57" s="34"/>
      <c r="C57" s="155" t="s">
        <v>110</v>
      </c>
      <c r="D57" s="156"/>
      <c r="E57" s="156"/>
      <c r="F57" s="156"/>
      <c r="G57" s="156"/>
      <c r="H57" s="156"/>
      <c r="I57" s="157"/>
      <c r="J57" s="158" t="s">
        <v>111</v>
      </c>
      <c r="K57" s="156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6"/>
      <c r="J58" s="35"/>
      <c r="K58" s="35"/>
      <c r="L58" s="39"/>
    </row>
    <row r="59" s="1" customFormat="1" ht="22.8" customHeight="1">
      <c r="B59" s="34"/>
      <c r="C59" s="159" t="s">
        <v>70</v>
      </c>
      <c r="D59" s="35"/>
      <c r="E59" s="35"/>
      <c r="F59" s="35"/>
      <c r="G59" s="35"/>
      <c r="H59" s="35"/>
      <c r="I59" s="126"/>
      <c r="J59" s="93">
        <f>J87</f>
        <v>0</v>
      </c>
      <c r="K59" s="35"/>
      <c r="L59" s="39"/>
      <c r="AU59" s="13" t="s">
        <v>112</v>
      </c>
    </row>
    <row r="60" s="7" customFormat="1" ht="24.96" customHeight="1">
      <c r="B60" s="160"/>
      <c r="C60" s="161"/>
      <c r="D60" s="162" t="s">
        <v>113</v>
      </c>
      <c r="E60" s="163"/>
      <c r="F60" s="163"/>
      <c r="G60" s="163"/>
      <c r="H60" s="163"/>
      <c r="I60" s="164"/>
      <c r="J60" s="165">
        <f>J88</f>
        <v>0</v>
      </c>
      <c r="K60" s="161"/>
      <c r="L60" s="166"/>
    </row>
    <row r="61" s="7" customFormat="1" ht="24.96" customHeight="1">
      <c r="B61" s="160"/>
      <c r="C61" s="161"/>
      <c r="D61" s="162" t="s">
        <v>556</v>
      </c>
      <c r="E61" s="163"/>
      <c r="F61" s="163"/>
      <c r="G61" s="163"/>
      <c r="H61" s="163"/>
      <c r="I61" s="164"/>
      <c r="J61" s="165">
        <f>J114</f>
        <v>0</v>
      </c>
      <c r="K61" s="161"/>
      <c r="L61" s="166"/>
    </row>
    <row r="62" s="7" customFormat="1" ht="24.96" customHeight="1">
      <c r="B62" s="160"/>
      <c r="C62" s="161"/>
      <c r="D62" s="162" t="s">
        <v>557</v>
      </c>
      <c r="E62" s="163"/>
      <c r="F62" s="163"/>
      <c r="G62" s="163"/>
      <c r="H62" s="163"/>
      <c r="I62" s="164"/>
      <c r="J62" s="165">
        <f>J123</f>
        <v>0</v>
      </c>
      <c r="K62" s="161"/>
      <c r="L62" s="166"/>
    </row>
    <row r="63" s="7" customFormat="1" ht="24.96" customHeight="1">
      <c r="B63" s="160"/>
      <c r="C63" s="161"/>
      <c r="D63" s="162" t="s">
        <v>113</v>
      </c>
      <c r="E63" s="163"/>
      <c r="F63" s="163"/>
      <c r="G63" s="163"/>
      <c r="H63" s="163"/>
      <c r="I63" s="164"/>
      <c r="J63" s="165">
        <f>J137</f>
        <v>0</v>
      </c>
      <c r="K63" s="161"/>
      <c r="L63" s="166"/>
    </row>
    <row r="64" s="7" customFormat="1" ht="24.96" customHeight="1">
      <c r="B64" s="160"/>
      <c r="C64" s="161"/>
      <c r="D64" s="162" t="s">
        <v>556</v>
      </c>
      <c r="E64" s="163"/>
      <c r="F64" s="163"/>
      <c r="G64" s="163"/>
      <c r="H64" s="163"/>
      <c r="I64" s="164"/>
      <c r="J64" s="165">
        <f>J161</f>
        <v>0</v>
      </c>
      <c r="K64" s="161"/>
      <c r="L64" s="166"/>
    </row>
    <row r="65" s="7" customFormat="1" ht="24.96" customHeight="1">
      <c r="B65" s="160"/>
      <c r="C65" s="161"/>
      <c r="D65" s="162" t="s">
        <v>557</v>
      </c>
      <c r="E65" s="163"/>
      <c r="F65" s="163"/>
      <c r="G65" s="163"/>
      <c r="H65" s="163"/>
      <c r="I65" s="164"/>
      <c r="J65" s="165">
        <f>J170</f>
        <v>0</v>
      </c>
      <c r="K65" s="161"/>
      <c r="L65" s="166"/>
    </row>
    <row r="66" s="7" customFormat="1" ht="24.96" customHeight="1">
      <c r="B66" s="160"/>
      <c r="C66" s="161"/>
      <c r="D66" s="162" t="s">
        <v>117</v>
      </c>
      <c r="E66" s="163"/>
      <c r="F66" s="163"/>
      <c r="G66" s="163"/>
      <c r="H66" s="163"/>
      <c r="I66" s="164"/>
      <c r="J66" s="165">
        <f>J189</f>
        <v>0</v>
      </c>
      <c r="K66" s="161"/>
      <c r="L66" s="166"/>
    </row>
    <row r="67" s="7" customFormat="1" ht="24.96" customHeight="1">
      <c r="B67" s="160"/>
      <c r="C67" s="161"/>
      <c r="D67" s="162" t="s">
        <v>118</v>
      </c>
      <c r="E67" s="163"/>
      <c r="F67" s="163"/>
      <c r="G67" s="163"/>
      <c r="H67" s="163"/>
      <c r="I67" s="164"/>
      <c r="J67" s="165">
        <f>J195</f>
        <v>0</v>
      </c>
      <c r="K67" s="161"/>
      <c r="L67" s="166"/>
    </row>
    <row r="68" s="1" customFormat="1" ht="21.84" customHeight="1">
      <c r="B68" s="34"/>
      <c r="C68" s="35"/>
      <c r="D68" s="35"/>
      <c r="E68" s="35"/>
      <c r="F68" s="35"/>
      <c r="G68" s="35"/>
      <c r="H68" s="35"/>
      <c r="I68" s="126"/>
      <c r="J68" s="35"/>
      <c r="K68" s="35"/>
      <c r="L68" s="39"/>
    </row>
    <row r="69" s="1" customFormat="1" ht="6.96" customHeight="1">
      <c r="B69" s="53"/>
      <c r="C69" s="54"/>
      <c r="D69" s="54"/>
      <c r="E69" s="54"/>
      <c r="F69" s="54"/>
      <c r="G69" s="54"/>
      <c r="H69" s="54"/>
      <c r="I69" s="150"/>
      <c r="J69" s="54"/>
      <c r="K69" s="54"/>
      <c r="L69" s="39"/>
    </row>
    <row r="73" s="1" customFormat="1" ht="6.96" customHeight="1">
      <c r="B73" s="55"/>
      <c r="C73" s="56"/>
      <c r="D73" s="56"/>
      <c r="E73" s="56"/>
      <c r="F73" s="56"/>
      <c r="G73" s="56"/>
      <c r="H73" s="56"/>
      <c r="I73" s="153"/>
      <c r="J73" s="56"/>
      <c r="K73" s="56"/>
      <c r="L73" s="39"/>
    </row>
    <row r="74" s="1" customFormat="1" ht="24.96" customHeight="1">
      <c r="B74" s="34"/>
      <c r="C74" s="19" t="s">
        <v>119</v>
      </c>
      <c r="D74" s="35"/>
      <c r="E74" s="35"/>
      <c r="F74" s="35"/>
      <c r="G74" s="35"/>
      <c r="H74" s="35"/>
      <c r="I74" s="126"/>
      <c r="J74" s="35"/>
      <c r="K74" s="35"/>
      <c r="L74" s="39"/>
    </row>
    <row r="75" s="1" customFormat="1" ht="6.96" customHeight="1">
      <c r="B75" s="34"/>
      <c r="C75" s="35"/>
      <c r="D75" s="35"/>
      <c r="E75" s="35"/>
      <c r="F75" s="35"/>
      <c r="G75" s="35"/>
      <c r="H75" s="35"/>
      <c r="I75" s="126"/>
      <c r="J75" s="35"/>
      <c r="K75" s="35"/>
      <c r="L75" s="39"/>
    </row>
    <row r="76" s="1" customFormat="1" ht="12" customHeight="1">
      <c r="B76" s="34"/>
      <c r="C76" s="28" t="s">
        <v>16</v>
      </c>
      <c r="D76" s="35"/>
      <c r="E76" s="35"/>
      <c r="F76" s="35"/>
      <c r="G76" s="35"/>
      <c r="H76" s="35"/>
      <c r="I76" s="126"/>
      <c r="J76" s="35"/>
      <c r="K76" s="35"/>
      <c r="L76" s="39"/>
    </row>
    <row r="77" s="1" customFormat="1" ht="14.4" customHeight="1">
      <c r="B77" s="34"/>
      <c r="C77" s="35"/>
      <c r="D77" s="35"/>
      <c r="E77" s="154" t="str">
        <f>E7</f>
        <v>Oprava informačního zařízení v žst. Zdice, Hořovice, Praha Uhříněves, Říčany, Strančice a Benešov u Prahy.</v>
      </c>
      <c r="F77" s="28"/>
      <c r="G77" s="28"/>
      <c r="H77" s="28"/>
      <c r="I77" s="126"/>
      <c r="J77" s="35"/>
      <c r="K77" s="35"/>
      <c r="L77" s="39"/>
    </row>
    <row r="78" s="1" customFormat="1" ht="12" customHeight="1">
      <c r="B78" s="34"/>
      <c r="C78" s="28" t="s">
        <v>106</v>
      </c>
      <c r="D78" s="35"/>
      <c r="E78" s="35"/>
      <c r="F78" s="35"/>
      <c r="G78" s="35"/>
      <c r="H78" s="35"/>
      <c r="I78" s="126"/>
      <c r="J78" s="35"/>
      <c r="K78" s="35"/>
      <c r="L78" s="39"/>
    </row>
    <row r="79" s="1" customFormat="1" ht="14.4" customHeight="1">
      <c r="B79" s="34"/>
      <c r="C79" s="35"/>
      <c r="D79" s="35"/>
      <c r="E79" s="60" t="str">
        <f>E9</f>
        <v>2 - doplnění stávajícího kamerového systému Benešov u Prahy - Čerčany</v>
      </c>
      <c r="F79" s="35"/>
      <c r="G79" s="35"/>
      <c r="H79" s="35"/>
      <c r="I79" s="126"/>
      <c r="J79" s="35"/>
      <c r="K79" s="35"/>
      <c r="L79" s="39"/>
    </row>
    <row r="80" s="1" customFormat="1" ht="6.96" customHeight="1">
      <c r="B80" s="34"/>
      <c r="C80" s="35"/>
      <c r="D80" s="35"/>
      <c r="E80" s="35"/>
      <c r="F80" s="35"/>
      <c r="G80" s="35"/>
      <c r="H80" s="35"/>
      <c r="I80" s="126"/>
      <c r="J80" s="35"/>
      <c r="K80" s="35"/>
      <c r="L80" s="39"/>
    </row>
    <row r="81" s="1" customFormat="1" ht="12" customHeight="1">
      <c r="B81" s="34"/>
      <c r="C81" s="28" t="s">
        <v>21</v>
      </c>
      <c r="D81" s="35"/>
      <c r="E81" s="35"/>
      <c r="F81" s="23" t="str">
        <f>F12</f>
        <v>Čerčany</v>
      </c>
      <c r="G81" s="35"/>
      <c r="H81" s="35"/>
      <c r="I81" s="128" t="s">
        <v>23</v>
      </c>
      <c r="J81" s="63" t="str">
        <f>IF(J12="","",J12)</f>
        <v>14. 6. 2019</v>
      </c>
      <c r="K81" s="35"/>
      <c r="L81" s="39"/>
    </row>
    <row r="82" s="1" customFormat="1" ht="6.96" customHeight="1">
      <c r="B82" s="34"/>
      <c r="C82" s="35"/>
      <c r="D82" s="35"/>
      <c r="E82" s="35"/>
      <c r="F82" s="35"/>
      <c r="G82" s="35"/>
      <c r="H82" s="35"/>
      <c r="I82" s="126"/>
      <c r="J82" s="35"/>
      <c r="K82" s="35"/>
      <c r="L82" s="39"/>
    </row>
    <row r="83" s="1" customFormat="1" ht="12.6" customHeight="1">
      <c r="B83" s="34"/>
      <c r="C83" s="28" t="s">
        <v>25</v>
      </c>
      <c r="D83" s="35"/>
      <c r="E83" s="35"/>
      <c r="F83" s="23" t="str">
        <f>E15</f>
        <v>Ing. František Voslář</v>
      </c>
      <c r="G83" s="35"/>
      <c r="H83" s="35"/>
      <c r="I83" s="128" t="s">
        <v>31</v>
      </c>
      <c r="J83" s="32" t="str">
        <f>E21</f>
        <v>Ing. Živko Macuroski</v>
      </c>
      <c r="K83" s="35"/>
      <c r="L83" s="39"/>
    </row>
    <row r="84" s="1" customFormat="1" ht="12.6" customHeight="1">
      <c r="B84" s="34"/>
      <c r="C84" s="28" t="s">
        <v>29</v>
      </c>
      <c r="D84" s="35"/>
      <c r="E84" s="35"/>
      <c r="F84" s="23" t="str">
        <f>IF(E18="","",E18)</f>
        <v>Vyplň údaj</v>
      </c>
      <c r="G84" s="35"/>
      <c r="H84" s="35"/>
      <c r="I84" s="128" t="s">
        <v>34</v>
      </c>
      <c r="J84" s="32" t="str">
        <f>E24</f>
        <v>Zdeněk Hron</v>
      </c>
      <c r="K84" s="35"/>
      <c r="L84" s="39"/>
    </row>
    <row r="85" s="1" customFormat="1" ht="10.32" customHeight="1">
      <c r="B85" s="34"/>
      <c r="C85" s="35"/>
      <c r="D85" s="35"/>
      <c r="E85" s="35"/>
      <c r="F85" s="35"/>
      <c r="G85" s="35"/>
      <c r="H85" s="35"/>
      <c r="I85" s="126"/>
      <c r="J85" s="35"/>
      <c r="K85" s="35"/>
      <c r="L85" s="39"/>
    </row>
    <row r="86" s="8" customFormat="1" ht="29.28" customHeight="1">
      <c r="B86" s="167"/>
      <c r="C86" s="168" t="s">
        <v>120</v>
      </c>
      <c r="D86" s="169" t="s">
        <v>57</v>
      </c>
      <c r="E86" s="169" t="s">
        <v>53</v>
      </c>
      <c r="F86" s="169" t="s">
        <v>54</v>
      </c>
      <c r="G86" s="169" t="s">
        <v>121</v>
      </c>
      <c r="H86" s="169" t="s">
        <v>122</v>
      </c>
      <c r="I86" s="170" t="s">
        <v>123</v>
      </c>
      <c r="J86" s="169" t="s">
        <v>111</v>
      </c>
      <c r="K86" s="171" t="s">
        <v>124</v>
      </c>
      <c r="L86" s="172"/>
      <c r="M86" s="83" t="s">
        <v>19</v>
      </c>
      <c r="N86" s="84" t="s">
        <v>42</v>
      </c>
      <c r="O86" s="84" t="s">
        <v>125</v>
      </c>
      <c r="P86" s="84" t="s">
        <v>126</v>
      </c>
      <c r="Q86" s="84" t="s">
        <v>127</v>
      </c>
      <c r="R86" s="84" t="s">
        <v>128</v>
      </c>
      <c r="S86" s="84" t="s">
        <v>129</v>
      </c>
      <c r="T86" s="85" t="s">
        <v>130</v>
      </c>
    </row>
    <row r="87" s="1" customFormat="1" ht="22.8" customHeight="1">
      <c r="B87" s="34"/>
      <c r="C87" s="90" t="s">
        <v>131</v>
      </c>
      <c r="D87" s="35"/>
      <c r="E87" s="35"/>
      <c r="F87" s="35"/>
      <c r="G87" s="35"/>
      <c r="H87" s="35"/>
      <c r="I87" s="126"/>
      <c r="J87" s="173">
        <f>BK87</f>
        <v>0</v>
      </c>
      <c r="K87" s="35"/>
      <c r="L87" s="39"/>
      <c r="M87" s="86"/>
      <c r="N87" s="87"/>
      <c r="O87" s="87"/>
      <c r="P87" s="174">
        <f>P88+P114+P123+P137+P161+P170+P189+P195</f>
        <v>0</v>
      </c>
      <c r="Q87" s="87"/>
      <c r="R87" s="174">
        <f>R88+R114+R123+R137+R161+R170+R189+R195</f>
        <v>0</v>
      </c>
      <c r="S87" s="87"/>
      <c r="T87" s="175">
        <f>T88+T114+T123+T137+T161+T170+T189+T195</f>
        <v>0</v>
      </c>
      <c r="AT87" s="13" t="s">
        <v>71</v>
      </c>
      <c r="AU87" s="13" t="s">
        <v>112</v>
      </c>
      <c r="BK87" s="176">
        <f>BK88+BK114+BK123+BK137+BK161+BK170+BK189+BK195</f>
        <v>0</v>
      </c>
    </row>
    <row r="88" s="9" customFormat="1" ht="25.92" customHeight="1">
      <c r="B88" s="177"/>
      <c r="C88" s="178"/>
      <c r="D88" s="179" t="s">
        <v>71</v>
      </c>
      <c r="E88" s="180" t="s">
        <v>132</v>
      </c>
      <c r="F88" s="180" t="s">
        <v>133</v>
      </c>
      <c r="G88" s="178"/>
      <c r="H88" s="178"/>
      <c r="I88" s="181"/>
      <c r="J88" s="182">
        <f>BK88</f>
        <v>0</v>
      </c>
      <c r="K88" s="178"/>
      <c r="L88" s="183"/>
      <c r="M88" s="184"/>
      <c r="N88" s="185"/>
      <c r="O88" s="185"/>
      <c r="P88" s="186">
        <f>SUM(P89:P113)</f>
        <v>0</v>
      </c>
      <c r="Q88" s="185"/>
      <c r="R88" s="186">
        <f>SUM(R89:R113)</f>
        <v>0</v>
      </c>
      <c r="S88" s="185"/>
      <c r="T88" s="187">
        <f>SUM(T89:T113)</f>
        <v>0</v>
      </c>
      <c r="AR88" s="188" t="s">
        <v>77</v>
      </c>
      <c r="AT88" s="189" t="s">
        <v>71</v>
      </c>
      <c r="AU88" s="189" t="s">
        <v>72</v>
      </c>
      <c r="AY88" s="188" t="s">
        <v>134</v>
      </c>
      <c r="BK88" s="190">
        <f>SUM(BK89:BK113)</f>
        <v>0</v>
      </c>
    </row>
    <row r="89" s="1" customFormat="1" ht="14.4" customHeight="1">
      <c r="B89" s="34"/>
      <c r="C89" s="191" t="s">
        <v>72</v>
      </c>
      <c r="D89" s="191" t="s">
        <v>135</v>
      </c>
      <c r="E89" s="192" t="s">
        <v>139</v>
      </c>
      <c r="F89" s="193" t="s">
        <v>140</v>
      </c>
      <c r="G89" s="194" t="s">
        <v>138</v>
      </c>
      <c r="H89" s="195">
        <v>2</v>
      </c>
      <c r="I89" s="196"/>
      <c r="J89" s="197">
        <f>ROUND(I89*H89,2)</f>
        <v>0</v>
      </c>
      <c r="K89" s="193" t="s">
        <v>19</v>
      </c>
      <c r="L89" s="198"/>
      <c r="M89" s="199" t="s">
        <v>19</v>
      </c>
      <c r="N89" s="200" t="s">
        <v>43</v>
      </c>
      <c r="O89" s="75"/>
      <c r="P89" s="201">
        <f>O89*H89</f>
        <v>0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AR89" s="13" t="s">
        <v>99</v>
      </c>
      <c r="AT89" s="13" t="s">
        <v>135</v>
      </c>
      <c r="AU89" s="13" t="s">
        <v>77</v>
      </c>
      <c r="AY89" s="13" t="s">
        <v>134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13" t="s">
        <v>77</v>
      </c>
      <c r="BK89" s="203">
        <f>ROUND(I89*H89,2)</f>
        <v>0</v>
      </c>
      <c r="BL89" s="13" t="s">
        <v>87</v>
      </c>
      <c r="BM89" s="13" t="s">
        <v>81</v>
      </c>
    </row>
    <row r="90" s="1" customFormat="1" ht="14.4" customHeight="1">
      <c r="B90" s="34"/>
      <c r="C90" s="191" t="s">
        <v>72</v>
      </c>
      <c r="D90" s="191" t="s">
        <v>135</v>
      </c>
      <c r="E90" s="192" t="s">
        <v>141</v>
      </c>
      <c r="F90" s="193" t="s">
        <v>142</v>
      </c>
      <c r="G90" s="194" t="s">
        <v>138</v>
      </c>
      <c r="H90" s="195">
        <v>1</v>
      </c>
      <c r="I90" s="196"/>
      <c r="J90" s="197">
        <f>ROUND(I90*H90,2)</f>
        <v>0</v>
      </c>
      <c r="K90" s="193" t="s">
        <v>19</v>
      </c>
      <c r="L90" s="198"/>
      <c r="M90" s="199" t="s">
        <v>19</v>
      </c>
      <c r="N90" s="200" t="s">
        <v>43</v>
      </c>
      <c r="O90" s="75"/>
      <c r="P90" s="201">
        <f>O90*H90</f>
        <v>0</v>
      </c>
      <c r="Q90" s="201">
        <v>0</v>
      </c>
      <c r="R90" s="201">
        <f>Q90*H90</f>
        <v>0</v>
      </c>
      <c r="S90" s="201">
        <v>0</v>
      </c>
      <c r="T90" s="202">
        <f>S90*H90</f>
        <v>0</v>
      </c>
      <c r="AR90" s="13" t="s">
        <v>99</v>
      </c>
      <c r="AT90" s="13" t="s">
        <v>135</v>
      </c>
      <c r="AU90" s="13" t="s">
        <v>77</v>
      </c>
      <c r="AY90" s="13" t="s">
        <v>134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13" t="s">
        <v>77</v>
      </c>
      <c r="BK90" s="203">
        <f>ROUND(I90*H90,2)</f>
        <v>0</v>
      </c>
      <c r="BL90" s="13" t="s">
        <v>87</v>
      </c>
      <c r="BM90" s="13" t="s">
        <v>87</v>
      </c>
    </row>
    <row r="91" s="1" customFormat="1" ht="14.4" customHeight="1">
      <c r="B91" s="34"/>
      <c r="C91" s="191" t="s">
        <v>72</v>
      </c>
      <c r="D91" s="191" t="s">
        <v>135</v>
      </c>
      <c r="E91" s="192" t="s">
        <v>183</v>
      </c>
      <c r="F91" s="193" t="s">
        <v>184</v>
      </c>
      <c r="G91" s="194" t="s">
        <v>185</v>
      </c>
      <c r="H91" s="195">
        <v>1</v>
      </c>
      <c r="I91" s="196"/>
      <c r="J91" s="197">
        <f>ROUND(I91*H91,2)</f>
        <v>0</v>
      </c>
      <c r="K91" s="193" t="s">
        <v>19</v>
      </c>
      <c r="L91" s="198"/>
      <c r="M91" s="199" t="s">
        <v>19</v>
      </c>
      <c r="N91" s="200" t="s">
        <v>43</v>
      </c>
      <c r="O91" s="75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AR91" s="13" t="s">
        <v>99</v>
      </c>
      <c r="AT91" s="13" t="s">
        <v>135</v>
      </c>
      <c r="AU91" s="13" t="s">
        <v>77</v>
      </c>
      <c r="AY91" s="13" t="s">
        <v>134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13" t="s">
        <v>77</v>
      </c>
      <c r="BK91" s="203">
        <f>ROUND(I91*H91,2)</f>
        <v>0</v>
      </c>
      <c r="BL91" s="13" t="s">
        <v>87</v>
      </c>
      <c r="BM91" s="13" t="s">
        <v>93</v>
      </c>
    </row>
    <row r="92" s="1" customFormat="1" ht="14.4" customHeight="1">
      <c r="B92" s="34"/>
      <c r="C92" s="191" t="s">
        <v>72</v>
      </c>
      <c r="D92" s="191" t="s">
        <v>135</v>
      </c>
      <c r="E92" s="192" t="s">
        <v>202</v>
      </c>
      <c r="F92" s="193" t="s">
        <v>203</v>
      </c>
      <c r="G92" s="194" t="s">
        <v>138</v>
      </c>
      <c r="H92" s="195">
        <v>1</v>
      </c>
      <c r="I92" s="196"/>
      <c r="J92" s="197">
        <f>ROUND(I92*H92,2)</f>
        <v>0</v>
      </c>
      <c r="K92" s="193" t="s">
        <v>19</v>
      </c>
      <c r="L92" s="198"/>
      <c r="M92" s="199" t="s">
        <v>19</v>
      </c>
      <c r="N92" s="200" t="s">
        <v>43</v>
      </c>
      <c r="O92" s="75"/>
      <c r="P92" s="201">
        <f>O92*H92</f>
        <v>0</v>
      </c>
      <c r="Q92" s="201">
        <v>0</v>
      </c>
      <c r="R92" s="201">
        <f>Q92*H92</f>
        <v>0</v>
      </c>
      <c r="S92" s="201">
        <v>0</v>
      </c>
      <c r="T92" s="202">
        <f>S92*H92</f>
        <v>0</v>
      </c>
      <c r="AR92" s="13" t="s">
        <v>99</v>
      </c>
      <c r="AT92" s="13" t="s">
        <v>135</v>
      </c>
      <c r="AU92" s="13" t="s">
        <v>77</v>
      </c>
      <c r="AY92" s="13" t="s">
        <v>134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13" t="s">
        <v>77</v>
      </c>
      <c r="BK92" s="203">
        <f>ROUND(I92*H92,2)</f>
        <v>0</v>
      </c>
      <c r="BL92" s="13" t="s">
        <v>87</v>
      </c>
      <c r="BM92" s="13" t="s">
        <v>99</v>
      </c>
    </row>
    <row r="93" s="1" customFormat="1" ht="14.4" customHeight="1">
      <c r="B93" s="34"/>
      <c r="C93" s="191" t="s">
        <v>72</v>
      </c>
      <c r="D93" s="191" t="s">
        <v>135</v>
      </c>
      <c r="E93" s="192" t="s">
        <v>205</v>
      </c>
      <c r="F93" s="193" t="s">
        <v>206</v>
      </c>
      <c r="G93" s="194" t="s">
        <v>138</v>
      </c>
      <c r="H93" s="195">
        <v>1</v>
      </c>
      <c r="I93" s="196"/>
      <c r="J93" s="197">
        <f>ROUND(I93*H93,2)</f>
        <v>0</v>
      </c>
      <c r="K93" s="193" t="s">
        <v>19</v>
      </c>
      <c r="L93" s="198"/>
      <c r="M93" s="199" t="s">
        <v>19</v>
      </c>
      <c r="N93" s="200" t="s">
        <v>43</v>
      </c>
      <c r="O93" s="75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13" t="s">
        <v>99</v>
      </c>
      <c r="AT93" s="13" t="s">
        <v>135</v>
      </c>
      <c r="AU93" s="13" t="s">
        <v>77</v>
      </c>
      <c r="AY93" s="13" t="s">
        <v>134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13" t="s">
        <v>77</v>
      </c>
      <c r="BK93" s="203">
        <f>ROUND(I93*H93,2)</f>
        <v>0</v>
      </c>
      <c r="BL93" s="13" t="s">
        <v>87</v>
      </c>
      <c r="BM93" s="13" t="s">
        <v>147</v>
      </c>
    </row>
    <row r="94" s="1" customFormat="1" ht="14.4" customHeight="1">
      <c r="B94" s="34"/>
      <c r="C94" s="191" t="s">
        <v>72</v>
      </c>
      <c r="D94" s="191" t="s">
        <v>135</v>
      </c>
      <c r="E94" s="192" t="s">
        <v>558</v>
      </c>
      <c r="F94" s="193" t="s">
        <v>209</v>
      </c>
      <c r="G94" s="194" t="s">
        <v>138</v>
      </c>
      <c r="H94" s="195">
        <v>6</v>
      </c>
      <c r="I94" s="196"/>
      <c r="J94" s="197">
        <f>ROUND(I94*H94,2)</f>
        <v>0</v>
      </c>
      <c r="K94" s="193" t="s">
        <v>19</v>
      </c>
      <c r="L94" s="198"/>
      <c r="M94" s="199" t="s">
        <v>19</v>
      </c>
      <c r="N94" s="200" t="s">
        <v>43</v>
      </c>
      <c r="O94" s="75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AR94" s="13" t="s">
        <v>99</v>
      </c>
      <c r="AT94" s="13" t="s">
        <v>135</v>
      </c>
      <c r="AU94" s="13" t="s">
        <v>77</v>
      </c>
      <c r="AY94" s="13" t="s">
        <v>134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13" t="s">
        <v>77</v>
      </c>
      <c r="BK94" s="203">
        <f>ROUND(I94*H94,2)</f>
        <v>0</v>
      </c>
      <c r="BL94" s="13" t="s">
        <v>87</v>
      </c>
      <c r="BM94" s="13" t="s">
        <v>175</v>
      </c>
    </row>
    <row r="95" s="1" customFormat="1" ht="14.4" customHeight="1">
      <c r="B95" s="34"/>
      <c r="C95" s="191" t="s">
        <v>72</v>
      </c>
      <c r="D95" s="191" t="s">
        <v>135</v>
      </c>
      <c r="E95" s="192" t="s">
        <v>217</v>
      </c>
      <c r="F95" s="193" t="s">
        <v>218</v>
      </c>
      <c r="G95" s="194" t="s">
        <v>138</v>
      </c>
      <c r="H95" s="195">
        <v>2</v>
      </c>
      <c r="I95" s="196"/>
      <c r="J95" s="197">
        <f>ROUND(I95*H95,2)</f>
        <v>0</v>
      </c>
      <c r="K95" s="193" t="s">
        <v>19</v>
      </c>
      <c r="L95" s="198"/>
      <c r="M95" s="199" t="s">
        <v>19</v>
      </c>
      <c r="N95" s="200" t="s">
        <v>43</v>
      </c>
      <c r="O95" s="75"/>
      <c r="P95" s="201">
        <f>O95*H95</f>
        <v>0</v>
      </c>
      <c r="Q95" s="201">
        <v>0</v>
      </c>
      <c r="R95" s="201">
        <f>Q95*H95</f>
        <v>0</v>
      </c>
      <c r="S95" s="201">
        <v>0</v>
      </c>
      <c r="T95" s="202">
        <f>S95*H95</f>
        <v>0</v>
      </c>
      <c r="AR95" s="13" t="s">
        <v>99</v>
      </c>
      <c r="AT95" s="13" t="s">
        <v>135</v>
      </c>
      <c r="AU95" s="13" t="s">
        <v>77</v>
      </c>
      <c r="AY95" s="13" t="s">
        <v>134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13" t="s">
        <v>77</v>
      </c>
      <c r="BK95" s="203">
        <f>ROUND(I95*H95,2)</f>
        <v>0</v>
      </c>
      <c r="BL95" s="13" t="s">
        <v>87</v>
      </c>
      <c r="BM95" s="13" t="s">
        <v>157</v>
      </c>
    </row>
    <row r="96" s="1" customFormat="1" ht="14.4" customHeight="1">
      <c r="B96" s="34"/>
      <c r="C96" s="191" t="s">
        <v>72</v>
      </c>
      <c r="D96" s="191" t="s">
        <v>135</v>
      </c>
      <c r="E96" s="192" t="s">
        <v>220</v>
      </c>
      <c r="F96" s="193" t="s">
        <v>221</v>
      </c>
      <c r="G96" s="194" t="s">
        <v>138</v>
      </c>
      <c r="H96" s="195">
        <v>2</v>
      </c>
      <c r="I96" s="196"/>
      <c r="J96" s="197">
        <f>ROUND(I96*H96,2)</f>
        <v>0</v>
      </c>
      <c r="K96" s="193" t="s">
        <v>19</v>
      </c>
      <c r="L96" s="198"/>
      <c r="M96" s="199" t="s">
        <v>19</v>
      </c>
      <c r="N96" s="200" t="s">
        <v>43</v>
      </c>
      <c r="O96" s="75"/>
      <c r="P96" s="201">
        <f>O96*H96</f>
        <v>0</v>
      </c>
      <c r="Q96" s="201">
        <v>0</v>
      </c>
      <c r="R96" s="201">
        <f>Q96*H96</f>
        <v>0</v>
      </c>
      <c r="S96" s="201">
        <v>0</v>
      </c>
      <c r="T96" s="202">
        <f>S96*H96</f>
        <v>0</v>
      </c>
      <c r="AR96" s="13" t="s">
        <v>99</v>
      </c>
      <c r="AT96" s="13" t="s">
        <v>135</v>
      </c>
      <c r="AU96" s="13" t="s">
        <v>77</v>
      </c>
      <c r="AY96" s="13" t="s">
        <v>134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13" t="s">
        <v>77</v>
      </c>
      <c r="BK96" s="203">
        <f>ROUND(I96*H96,2)</f>
        <v>0</v>
      </c>
      <c r="BL96" s="13" t="s">
        <v>87</v>
      </c>
      <c r="BM96" s="13" t="s">
        <v>186</v>
      </c>
    </row>
    <row r="97" s="1" customFormat="1" ht="14.4" customHeight="1">
      <c r="B97" s="34"/>
      <c r="C97" s="191" t="s">
        <v>72</v>
      </c>
      <c r="D97" s="191" t="s">
        <v>135</v>
      </c>
      <c r="E97" s="192" t="s">
        <v>223</v>
      </c>
      <c r="F97" s="193" t="s">
        <v>224</v>
      </c>
      <c r="G97" s="194" t="s">
        <v>138</v>
      </c>
      <c r="H97" s="195">
        <v>6</v>
      </c>
      <c r="I97" s="196"/>
      <c r="J97" s="197">
        <f>ROUND(I97*H97,2)</f>
        <v>0</v>
      </c>
      <c r="K97" s="193" t="s">
        <v>19</v>
      </c>
      <c r="L97" s="198"/>
      <c r="M97" s="199" t="s">
        <v>19</v>
      </c>
      <c r="N97" s="200" t="s">
        <v>43</v>
      </c>
      <c r="O97" s="75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AR97" s="13" t="s">
        <v>99</v>
      </c>
      <c r="AT97" s="13" t="s">
        <v>135</v>
      </c>
      <c r="AU97" s="13" t="s">
        <v>77</v>
      </c>
      <c r="AY97" s="13" t="s">
        <v>134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13" t="s">
        <v>77</v>
      </c>
      <c r="BK97" s="203">
        <f>ROUND(I97*H97,2)</f>
        <v>0</v>
      </c>
      <c r="BL97" s="13" t="s">
        <v>87</v>
      </c>
      <c r="BM97" s="13" t="s">
        <v>559</v>
      </c>
    </row>
    <row r="98" s="1" customFormat="1" ht="14.4" customHeight="1">
      <c r="B98" s="34"/>
      <c r="C98" s="191" t="s">
        <v>72</v>
      </c>
      <c r="D98" s="191" t="s">
        <v>135</v>
      </c>
      <c r="E98" s="192" t="s">
        <v>226</v>
      </c>
      <c r="F98" s="193" t="s">
        <v>227</v>
      </c>
      <c r="G98" s="194" t="s">
        <v>138</v>
      </c>
      <c r="H98" s="195">
        <v>2</v>
      </c>
      <c r="I98" s="196"/>
      <c r="J98" s="197">
        <f>ROUND(I98*H98,2)</f>
        <v>0</v>
      </c>
      <c r="K98" s="193" t="s">
        <v>19</v>
      </c>
      <c r="L98" s="198"/>
      <c r="M98" s="199" t="s">
        <v>19</v>
      </c>
      <c r="N98" s="200" t="s">
        <v>43</v>
      </c>
      <c r="O98" s="75"/>
      <c r="P98" s="201">
        <f>O98*H98</f>
        <v>0</v>
      </c>
      <c r="Q98" s="201">
        <v>0</v>
      </c>
      <c r="R98" s="201">
        <f>Q98*H98</f>
        <v>0</v>
      </c>
      <c r="S98" s="201">
        <v>0</v>
      </c>
      <c r="T98" s="202">
        <f>S98*H98</f>
        <v>0</v>
      </c>
      <c r="AR98" s="13" t="s">
        <v>99</v>
      </c>
      <c r="AT98" s="13" t="s">
        <v>135</v>
      </c>
      <c r="AU98" s="13" t="s">
        <v>77</v>
      </c>
      <c r="AY98" s="13" t="s">
        <v>134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13" t="s">
        <v>77</v>
      </c>
      <c r="BK98" s="203">
        <f>ROUND(I98*H98,2)</f>
        <v>0</v>
      </c>
      <c r="BL98" s="13" t="s">
        <v>87</v>
      </c>
      <c r="BM98" s="13" t="s">
        <v>189</v>
      </c>
    </row>
    <row r="99" s="1" customFormat="1" ht="14.4" customHeight="1">
      <c r="B99" s="34"/>
      <c r="C99" s="191" t="s">
        <v>72</v>
      </c>
      <c r="D99" s="191" t="s">
        <v>135</v>
      </c>
      <c r="E99" s="192" t="s">
        <v>229</v>
      </c>
      <c r="F99" s="193" t="s">
        <v>230</v>
      </c>
      <c r="G99" s="194" t="s">
        <v>138</v>
      </c>
      <c r="H99" s="195">
        <v>2</v>
      </c>
      <c r="I99" s="196"/>
      <c r="J99" s="197">
        <f>ROUND(I99*H99,2)</f>
        <v>0</v>
      </c>
      <c r="K99" s="193" t="s">
        <v>19</v>
      </c>
      <c r="L99" s="198"/>
      <c r="M99" s="199" t="s">
        <v>19</v>
      </c>
      <c r="N99" s="200" t="s">
        <v>43</v>
      </c>
      <c r="O99" s="75"/>
      <c r="P99" s="201">
        <f>O99*H99</f>
        <v>0</v>
      </c>
      <c r="Q99" s="201">
        <v>0</v>
      </c>
      <c r="R99" s="201">
        <f>Q99*H99</f>
        <v>0</v>
      </c>
      <c r="S99" s="201">
        <v>0</v>
      </c>
      <c r="T99" s="202">
        <f>S99*H99</f>
        <v>0</v>
      </c>
      <c r="AR99" s="13" t="s">
        <v>99</v>
      </c>
      <c r="AT99" s="13" t="s">
        <v>135</v>
      </c>
      <c r="AU99" s="13" t="s">
        <v>77</v>
      </c>
      <c r="AY99" s="13" t="s">
        <v>134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13" t="s">
        <v>77</v>
      </c>
      <c r="BK99" s="203">
        <f>ROUND(I99*H99,2)</f>
        <v>0</v>
      </c>
      <c r="BL99" s="13" t="s">
        <v>87</v>
      </c>
      <c r="BM99" s="13" t="s">
        <v>192</v>
      </c>
    </row>
    <row r="100" s="1" customFormat="1" ht="14.4" customHeight="1">
      <c r="B100" s="34"/>
      <c r="C100" s="191" t="s">
        <v>72</v>
      </c>
      <c r="D100" s="191" t="s">
        <v>135</v>
      </c>
      <c r="E100" s="192" t="s">
        <v>232</v>
      </c>
      <c r="F100" s="193" t="s">
        <v>233</v>
      </c>
      <c r="G100" s="194" t="s">
        <v>138</v>
      </c>
      <c r="H100" s="195">
        <v>6</v>
      </c>
      <c r="I100" s="196"/>
      <c r="J100" s="197">
        <f>ROUND(I100*H100,2)</f>
        <v>0</v>
      </c>
      <c r="K100" s="193" t="s">
        <v>19</v>
      </c>
      <c r="L100" s="198"/>
      <c r="M100" s="199" t="s">
        <v>19</v>
      </c>
      <c r="N100" s="200" t="s">
        <v>43</v>
      </c>
      <c r="O100" s="75"/>
      <c r="P100" s="201">
        <f>O100*H100</f>
        <v>0</v>
      </c>
      <c r="Q100" s="201">
        <v>0</v>
      </c>
      <c r="R100" s="201">
        <f>Q100*H100</f>
        <v>0</v>
      </c>
      <c r="S100" s="201">
        <v>0</v>
      </c>
      <c r="T100" s="202">
        <f>S100*H100</f>
        <v>0</v>
      </c>
      <c r="AR100" s="13" t="s">
        <v>99</v>
      </c>
      <c r="AT100" s="13" t="s">
        <v>135</v>
      </c>
      <c r="AU100" s="13" t="s">
        <v>77</v>
      </c>
      <c r="AY100" s="13" t="s">
        <v>134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13" t="s">
        <v>77</v>
      </c>
      <c r="BK100" s="203">
        <f>ROUND(I100*H100,2)</f>
        <v>0</v>
      </c>
      <c r="BL100" s="13" t="s">
        <v>87</v>
      </c>
      <c r="BM100" s="13" t="s">
        <v>195</v>
      </c>
    </row>
    <row r="101" s="1" customFormat="1" ht="14.4" customHeight="1">
      <c r="B101" s="34"/>
      <c r="C101" s="191" t="s">
        <v>72</v>
      </c>
      <c r="D101" s="191" t="s">
        <v>135</v>
      </c>
      <c r="E101" s="192" t="s">
        <v>235</v>
      </c>
      <c r="F101" s="193" t="s">
        <v>236</v>
      </c>
      <c r="G101" s="194" t="s">
        <v>138</v>
      </c>
      <c r="H101" s="195">
        <v>10</v>
      </c>
      <c r="I101" s="196"/>
      <c r="J101" s="197">
        <f>ROUND(I101*H101,2)</f>
        <v>0</v>
      </c>
      <c r="K101" s="193" t="s">
        <v>19</v>
      </c>
      <c r="L101" s="198"/>
      <c r="M101" s="199" t="s">
        <v>19</v>
      </c>
      <c r="N101" s="200" t="s">
        <v>43</v>
      </c>
      <c r="O101" s="75"/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AR101" s="13" t="s">
        <v>99</v>
      </c>
      <c r="AT101" s="13" t="s">
        <v>135</v>
      </c>
      <c r="AU101" s="13" t="s">
        <v>77</v>
      </c>
      <c r="AY101" s="13" t="s">
        <v>134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13" t="s">
        <v>77</v>
      </c>
      <c r="BK101" s="203">
        <f>ROUND(I101*H101,2)</f>
        <v>0</v>
      </c>
      <c r="BL101" s="13" t="s">
        <v>87</v>
      </c>
      <c r="BM101" s="13" t="s">
        <v>198</v>
      </c>
    </row>
    <row r="102" s="1" customFormat="1" ht="14.4" customHeight="1">
      <c r="B102" s="34"/>
      <c r="C102" s="191" t="s">
        <v>72</v>
      </c>
      <c r="D102" s="191" t="s">
        <v>135</v>
      </c>
      <c r="E102" s="192" t="s">
        <v>238</v>
      </c>
      <c r="F102" s="193" t="s">
        <v>239</v>
      </c>
      <c r="G102" s="194" t="s">
        <v>138</v>
      </c>
      <c r="H102" s="195">
        <v>36</v>
      </c>
      <c r="I102" s="196"/>
      <c r="J102" s="197">
        <f>ROUND(I102*H102,2)</f>
        <v>0</v>
      </c>
      <c r="K102" s="193" t="s">
        <v>19</v>
      </c>
      <c r="L102" s="198"/>
      <c r="M102" s="199" t="s">
        <v>19</v>
      </c>
      <c r="N102" s="200" t="s">
        <v>43</v>
      </c>
      <c r="O102" s="75"/>
      <c r="P102" s="201">
        <f>O102*H102</f>
        <v>0</v>
      </c>
      <c r="Q102" s="201">
        <v>0</v>
      </c>
      <c r="R102" s="201">
        <f>Q102*H102</f>
        <v>0</v>
      </c>
      <c r="S102" s="201">
        <v>0</v>
      </c>
      <c r="T102" s="202">
        <f>S102*H102</f>
        <v>0</v>
      </c>
      <c r="AR102" s="13" t="s">
        <v>99</v>
      </c>
      <c r="AT102" s="13" t="s">
        <v>135</v>
      </c>
      <c r="AU102" s="13" t="s">
        <v>77</v>
      </c>
      <c r="AY102" s="13" t="s">
        <v>134</v>
      </c>
      <c r="BE102" s="203">
        <f>IF(N102="základní",J102,0)</f>
        <v>0</v>
      </c>
      <c r="BF102" s="203">
        <f>IF(N102="snížená",J102,0)</f>
        <v>0</v>
      </c>
      <c r="BG102" s="203">
        <f>IF(N102="zákl. přenesená",J102,0)</f>
        <v>0</v>
      </c>
      <c r="BH102" s="203">
        <f>IF(N102="sníž. přenesená",J102,0)</f>
        <v>0</v>
      </c>
      <c r="BI102" s="203">
        <f>IF(N102="nulová",J102,0)</f>
        <v>0</v>
      </c>
      <c r="BJ102" s="13" t="s">
        <v>77</v>
      </c>
      <c r="BK102" s="203">
        <f>ROUND(I102*H102,2)</f>
        <v>0</v>
      </c>
      <c r="BL102" s="13" t="s">
        <v>87</v>
      </c>
      <c r="BM102" s="13" t="s">
        <v>204</v>
      </c>
    </row>
    <row r="103" s="1" customFormat="1" ht="14.4" customHeight="1">
      <c r="B103" s="34"/>
      <c r="C103" s="191" t="s">
        <v>72</v>
      </c>
      <c r="D103" s="191" t="s">
        <v>135</v>
      </c>
      <c r="E103" s="192" t="s">
        <v>241</v>
      </c>
      <c r="F103" s="193" t="s">
        <v>242</v>
      </c>
      <c r="G103" s="194" t="s">
        <v>138</v>
      </c>
      <c r="H103" s="195">
        <v>10</v>
      </c>
      <c r="I103" s="196"/>
      <c r="J103" s="197">
        <f>ROUND(I103*H103,2)</f>
        <v>0</v>
      </c>
      <c r="K103" s="193" t="s">
        <v>19</v>
      </c>
      <c r="L103" s="198"/>
      <c r="M103" s="199" t="s">
        <v>19</v>
      </c>
      <c r="N103" s="200" t="s">
        <v>43</v>
      </c>
      <c r="O103" s="75"/>
      <c r="P103" s="201">
        <f>O103*H103</f>
        <v>0</v>
      </c>
      <c r="Q103" s="201">
        <v>0</v>
      </c>
      <c r="R103" s="201">
        <f>Q103*H103</f>
        <v>0</v>
      </c>
      <c r="S103" s="201">
        <v>0</v>
      </c>
      <c r="T103" s="202">
        <f>S103*H103</f>
        <v>0</v>
      </c>
      <c r="AR103" s="13" t="s">
        <v>99</v>
      </c>
      <c r="AT103" s="13" t="s">
        <v>135</v>
      </c>
      <c r="AU103" s="13" t="s">
        <v>77</v>
      </c>
      <c r="AY103" s="13" t="s">
        <v>134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13" t="s">
        <v>77</v>
      </c>
      <c r="BK103" s="203">
        <f>ROUND(I103*H103,2)</f>
        <v>0</v>
      </c>
      <c r="BL103" s="13" t="s">
        <v>87</v>
      </c>
      <c r="BM103" s="13" t="s">
        <v>207</v>
      </c>
    </row>
    <row r="104" s="1" customFormat="1" ht="14.4" customHeight="1">
      <c r="B104" s="34"/>
      <c r="C104" s="191" t="s">
        <v>72</v>
      </c>
      <c r="D104" s="191" t="s">
        <v>135</v>
      </c>
      <c r="E104" s="192" t="s">
        <v>244</v>
      </c>
      <c r="F104" s="193" t="s">
        <v>245</v>
      </c>
      <c r="G104" s="194" t="s">
        <v>138</v>
      </c>
      <c r="H104" s="195">
        <v>2</v>
      </c>
      <c r="I104" s="196"/>
      <c r="J104" s="197">
        <f>ROUND(I104*H104,2)</f>
        <v>0</v>
      </c>
      <c r="K104" s="193" t="s">
        <v>19</v>
      </c>
      <c r="L104" s="198"/>
      <c r="M104" s="199" t="s">
        <v>19</v>
      </c>
      <c r="N104" s="200" t="s">
        <v>43</v>
      </c>
      <c r="O104" s="75"/>
      <c r="P104" s="201">
        <f>O104*H104</f>
        <v>0</v>
      </c>
      <c r="Q104" s="201">
        <v>0</v>
      </c>
      <c r="R104" s="201">
        <f>Q104*H104</f>
        <v>0</v>
      </c>
      <c r="S104" s="201">
        <v>0</v>
      </c>
      <c r="T104" s="202">
        <f>S104*H104</f>
        <v>0</v>
      </c>
      <c r="AR104" s="13" t="s">
        <v>99</v>
      </c>
      <c r="AT104" s="13" t="s">
        <v>135</v>
      </c>
      <c r="AU104" s="13" t="s">
        <v>77</v>
      </c>
      <c r="AY104" s="13" t="s">
        <v>134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13" t="s">
        <v>77</v>
      </c>
      <c r="BK104" s="203">
        <f>ROUND(I104*H104,2)</f>
        <v>0</v>
      </c>
      <c r="BL104" s="13" t="s">
        <v>87</v>
      </c>
      <c r="BM104" s="13" t="s">
        <v>213</v>
      </c>
    </row>
    <row r="105" s="1" customFormat="1" ht="14.4" customHeight="1">
      <c r="B105" s="34"/>
      <c r="C105" s="191" t="s">
        <v>72</v>
      </c>
      <c r="D105" s="191" t="s">
        <v>135</v>
      </c>
      <c r="E105" s="192" t="s">
        <v>247</v>
      </c>
      <c r="F105" s="193" t="s">
        <v>248</v>
      </c>
      <c r="G105" s="194" t="s">
        <v>138</v>
      </c>
      <c r="H105" s="195">
        <v>8</v>
      </c>
      <c r="I105" s="196"/>
      <c r="J105" s="197">
        <f>ROUND(I105*H105,2)</f>
        <v>0</v>
      </c>
      <c r="K105" s="193" t="s">
        <v>19</v>
      </c>
      <c r="L105" s="198"/>
      <c r="M105" s="199" t="s">
        <v>19</v>
      </c>
      <c r="N105" s="200" t="s">
        <v>43</v>
      </c>
      <c r="O105" s="75"/>
      <c r="P105" s="201">
        <f>O105*H105</f>
        <v>0</v>
      </c>
      <c r="Q105" s="201">
        <v>0</v>
      </c>
      <c r="R105" s="201">
        <f>Q105*H105</f>
        <v>0</v>
      </c>
      <c r="S105" s="201">
        <v>0</v>
      </c>
      <c r="T105" s="202">
        <f>S105*H105</f>
        <v>0</v>
      </c>
      <c r="AR105" s="13" t="s">
        <v>99</v>
      </c>
      <c r="AT105" s="13" t="s">
        <v>135</v>
      </c>
      <c r="AU105" s="13" t="s">
        <v>77</v>
      </c>
      <c r="AY105" s="13" t="s">
        <v>134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13" t="s">
        <v>77</v>
      </c>
      <c r="BK105" s="203">
        <f>ROUND(I105*H105,2)</f>
        <v>0</v>
      </c>
      <c r="BL105" s="13" t="s">
        <v>87</v>
      </c>
      <c r="BM105" s="13" t="s">
        <v>219</v>
      </c>
    </row>
    <row r="106" s="1" customFormat="1" ht="14.4" customHeight="1">
      <c r="B106" s="34"/>
      <c r="C106" s="191" t="s">
        <v>72</v>
      </c>
      <c r="D106" s="191" t="s">
        <v>135</v>
      </c>
      <c r="E106" s="192" t="s">
        <v>250</v>
      </c>
      <c r="F106" s="193" t="s">
        <v>251</v>
      </c>
      <c r="G106" s="194" t="s">
        <v>138</v>
      </c>
      <c r="H106" s="195">
        <v>1</v>
      </c>
      <c r="I106" s="196"/>
      <c r="J106" s="197">
        <f>ROUND(I106*H106,2)</f>
        <v>0</v>
      </c>
      <c r="K106" s="193" t="s">
        <v>19</v>
      </c>
      <c r="L106" s="198"/>
      <c r="M106" s="199" t="s">
        <v>19</v>
      </c>
      <c r="N106" s="200" t="s">
        <v>43</v>
      </c>
      <c r="O106" s="75"/>
      <c r="P106" s="201">
        <f>O106*H106</f>
        <v>0</v>
      </c>
      <c r="Q106" s="201">
        <v>0</v>
      </c>
      <c r="R106" s="201">
        <f>Q106*H106</f>
        <v>0</v>
      </c>
      <c r="S106" s="201">
        <v>0</v>
      </c>
      <c r="T106" s="202">
        <f>S106*H106</f>
        <v>0</v>
      </c>
      <c r="AR106" s="13" t="s">
        <v>99</v>
      </c>
      <c r="AT106" s="13" t="s">
        <v>135</v>
      </c>
      <c r="AU106" s="13" t="s">
        <v>77</v>
      </c>
      <c r="AY106" s="13" t="s">
        <v>134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13" t="s">
        <v>77</v>
      </c>
      <c r="BK106" s="203">
        <f>ROUND(I106*H106,2)</f>
        <v>0</v>
      </c>
      <c r="BL106" s="13" t="s">
        <v>87</v>
      </c>
      <c r="BM106" s="13" t="s">
        <v>222</v>
      </c>
    </row>
    <row r="107" s="1" customFormat="1" ht="20.4" customHeight="1">
      <c r="B107" s="34"/>
      <c r="C107" s="191" t="s">
        <v>99</v>
      </c>
      <c r="D107" s="191" t="s">
        <v>135</v>
      </c>
      <c r="E107" s="192" t="s">
        <v>148</v>
      </c>
      <c r="F107" s="193" t="s">
        <v>149</v>
      </c>
      <c r="G107" s="194" t="s">
        <v>150</v>
      </c>
      <c r="H107" s="195">
        <v>60</v>
      </c>
      <c r="I107" s="196"/>
      <c r="J107" s="197">
        <f>ROUND(I107*H107,2)</f>
        <v>0</v>
      </c>
      <c r="K107" s="193" t="s">
        <v>151</v>
      </c>
      <c r="L107" s="198"/>
      <c r="M107" s="199" t="s">
        <v>19</v>
      </c>
      <c r="N107" s="200" t="s">
        <v>43</v>
      </c>
      <c r="O107" s="75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AR107" s="13" t="s">
        <v>81</v>
      </c>
      <c r="AT107" s="13" t="s">
        <v>135</v>
      </c>
      <c r="AU107" s="13" t="s">
        <v>77</v>
      </c>
      <c r="AY107" s="13" t="s">
        <v>134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13" t="s">
        <v>77</v>
      </c>
      <c r="BK107" s="203">
        <f>ROUND(I107*H107,2)</f>
        <v>0</v>
      </c>
      <c r="BL107" s="13" t="s">
        <v>77</v>
      </c>
      <c r="BM107" s="13" t="s">
        <v>560</v>
      </c>
    </row>
    <row r="108" s="1" customFormat="1" ht="20.4" customHeight="1">
      <c r="B108" s="34"/>
      <c r="C108" s="191" t="s">
        <v>102</v>
      </c>
      <c r="D108" s="191" t="s">
        <v>135</v>
      </c>
      <c r="E108" s="192" t="s">
        <v>154</v>
      </c>
      <c r="F108" s="193" t="s">
        <v>155</v>
      </c>
      <c r="G108" s="194" t="s">
        <v>150</v>
      </c>
      <c r="H108" s="195">
        <v>50</v>
      </c>
      <c r="I108" s="196"/>
      <c r="J108" s="197">
        <f>ROUND(I108*H108,2)</f>
        <v>0</v>
      </c>
      <c r="K108" s="193" t="s">
        <v>151</v>
      </c>
      <c r="L108" s="198"/>
      <c r="M108" s="199" t="s">
        <v>19</v>
      </c>
      <c r="N108" s="200" t="s">
        <v>43</v>
      </c>
      <c r="O108" s="75"/>
      <c r="P108" s="201">
        <f>O108*H108</f>
        <v>0</v>
      </c>
      <c r="Q108" s="201">
        <v>0</v>
      </c>
      <c r="R108" s="201">
        <f>Q108*H108</f>
        <v>0</v>
      </c>
      <c r="S108" s="201">
        <v>0</v>
      </c>
      <c r="T108" s="202">
        <f>S108*H108</f>
        <v>0</v>
      </c>
      <c r="AR108" s="13" t="s">
        <v>81</v>
      </c>
      <c r="AT108" s="13" t="s">
        <v>135</v>
      </c>
      <c r="AU108" s="13" t="s">
        <v>77</v>
      </c>
      <c r="AY108" s="13" t="s">
        <v>134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13" t="s">
        <v>77</v>
      </c>
      <c r="BK108" s="203">
        <f>ROUND(I108*H108,2)</f>
        <v>0</v>
      </c>
      <c r="BL108" s="13" t="s">
        <v>77</v>
      </c>
      <c r="BM108" s="13" t="s">
        <v>561</v>
      </c>
    </row>
    <row r="109" s="1" customFormat="1" ht="20.4" customHeight="1">
      <c r="B109" s="34"/>
      <c r="C109" s="191" t="s">
        <v>147</v>
      </c>
      <c r="D109" s="191" t="s">
        <v>135</v>
      </c>
      <c r="E109" s="192" t="s">
        <v>158</v>
      </c>
      <c r="F109" s="193" t="s">
        <v>159</v>
      </c>
      <c r="G109" s="194" t="s">
        <v>150</v>
      </c>
      <c r="H109" s="195">
        <v>300</v>
      </c>
      <c r="I109" s="196"/>
      <c r="J109" s="197">
        <f>ROUND(I109*H109,2)</f>
        <v>0</v>
      </c>
      <c r="K109" s="193" t="s">
        <v>151</v>
      </c>
      <c r="L109" s="198"/>
      <c r="M109" s="199" t="s">
        <v>19</v>
      </c>
      <c r="N109" s="200" t="s">
        <v>43</v>
      </c>
      <c r="O109" s="75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AR109" s="13" t="s">
        <v>81</v>
      </c>
      <c r="AT109" s="13" t="s">
        <v>135</v>
      </c>
      <c r="AU109" s="13" t="s">
        <v>77</v>
      </c>
      <c r="AY109" s="13" t="s">
        <v>134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13" t="s">
        <v>77</v>
      </c>
      <c r="BK109" s="203">
        <f>ROUND(I109*H109,2)</f>
        <v>0</v>
      </c>
      <c r="BL109" s="13" t="s">
        <v>77</v>
      </c>
      <c r="BM109" s="13" t="s">
        <v>562</v>
      </c>
    </row>
    <row r="110" s="1" customFormat="1" ht="20.4" customHeight="1">
      <c r="B110" s="34"/>
      <c r="C110" s="191" t="s">
        <v>171</v>
      </c>
      <c r="D110" s="191" t="s">
        <v>135</v>
      </c>
      <c r="E110" s="192" t="s">
        <v>161</v>
      </c>
      <c r="F110" s="193" t="s">
        <v>162</v>
      </c>
      <c r="G110" s="194" t="s">
        <v>163</v>
      </c>
      <c r="H110" s="195">
        <v>10</v>
      </c>
      <c r="I110" s="196"/>
      <c r="J110" s="197">
        <f>ROUND(I110*H110,2)</f>
        <v>0</v>
      </c>
      <c r="K110" s="193" t="s">
        <v>151</v>
      </c>
      <c r="L110" s="198"/>
      <c r="M110" s="199" t="s">
        <v>19</v>
      </c>
      <c r="N110" s="200" t="s">
        <v>43</v>
      </c>
      <c r="O110" s="75"/>
      <c r="P110" s="201">
        <f>O110*H110</f>
        <v>0</v>
      </c>
      <c r="Q110" s="201">
        <v>0</v>
      </c>
      <c r="R110" s="201">
        <f>Q110*H110</f>
        <v>0</v>
      </c>
      <c r="S110" s="201">
        <v>0</v>
      </c>
      <c r="T110" s="202">
        <f>S110*H110</f>
        <v>0</v>
      </c>
      <c r="AR110" s="13" t="s">
        <v>81</v>
      </c>
      <c r="AT110" s="13" t="s">
        <v>135</v>
      </c>
      <c r="AU110" s="13" t="s">
        <v>77</v>
      </c>
      <c r="AY110" s="13" t="s">
        <v>134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13" t="s">
        <v>77</v>
      </c>
      <c r="BK110" s="203">
        <f>ROUND(I110*H110,2)</f>
        <v>0</v>
      </c>
      <c r="BL110" s="13" t="s">
        <v>77</v>
      </c>
      <c r="BM110" s="13" t="s">
        <v>563</v>
      </c>
    </row>
    <row r="111" s="1" customFormat="1" ht="20.4" customHeight="1">
      <c r="B111" s="34"/>
      <c r="C111" s="191" t="s">
        <v>175</v>
      </c>
      <c r="D111" s="191" t="s">
        <v>135</v>
      </c>
      <c r="E111" s="192" t="s">
        <v>165</v>
      </c>
      <c r="F111" s="193" t="s">
        <v>166</v>
      </c>
      <c r="G111" s="194" t="s">
        <v>163</v>
      </c>
      <c r="H111" s="195">
        <v>8</v>
      </c>
      <c r="I111" s="196"/>
      <c r="J111" s="197">
        <f>ROUND(I111*H111,2)</f>
        <v>0</v>
      </c>
      <c r="K111" s="193" t="s">
        <v>151</v>
      </c>
      <c r="L111" s="198"/>
      <c r="M111" s="199" t="s">
        <v>19</v>
      </c>
      <c r="N111" s="200" t="s">
        <v>43</v>
      </c>
      <c r="O111" s="75"/>
      <c r="P111" s="201">
        <f>O111*H111</f>
        <v>0</v>
      </c>
      <c r="Q111" s="201">
        <v>0</v>
      </c>
      <c r="R111" s="201">
        <f>Q111*H111</f>
        <v>0</v>
      </c>
      <c r="S111" s="201">
        <v>0</v>
      </c>
      <c r="T111" s="202">
        <f>S111*H111</f>
        <v>0</v>
      </c>
      <c r="AR111" s="13" t="s">
        <v>81</v>
      </c>
      <c r="AT111" s="13" t="s">
        <v>135</v>
      </c>
      <c r="AU111" s="13" t="s">
        <v>77</v>
      </c>
      <c r="AY111" s="13" t="s">
        <v>134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13" t="s">
        <v>77</v>
      </c>
      <c r="BK111" s="203">
        <f>ROUND(I111*H111,2)</f>
        <v>0</v>
      </c>
      <c r="BL111" s="13" t="s">
        <v>77</v>
      </c>
      <c r="BM111" s="13" t="s">
        <v>564</v>
      </c>
    </row>
    <row r="112" s="1" customFormat="1" ht="20.4" customHeight="1">
      <c r="B112" s="34"/>
      <c r="C112" s="191" t="s">
        <v>153</v>
      </c>
      <c r="D112" s="191" t="s">
        <v>135</v>
      </c>
      <c r="E112" s="192" t="s">
        <v>168</v>
      </c>
      <c r="F112" s="193" t="s">
        <v>169</v>
      </c>
      <c r="G112" s="194" t="s">
        <v>163</v>
      </c>
      <c r="H112" s="195">
        <v>8</v>
      </c>
      <c r="I112" s="196"/>
      <c r="J112" s="197">
        <f>ROUND(I112*H112,2)</f>
        <v>0</v>
      </c>
      <c r="K112" s="193" t="s">
        <v>151</v>
      </c>
      <c r="L112" s="198"/>
      <c r="M112" s="199" t="s">
        <v>19</v>
      </c>
      <c r="N112" s="200" t="s">
        <v>43</v>
      </c>
      <c r="O112" s="75"/>
      <c r="P112" s="201">
        <f>O112*H112</f>
        <v>0</v>
      </c>
      <c r="Q112" s="201">
        <v>0</v>
      </c>
      <c r="R112" s="201">
        <f>Q112*H112</f>
        <v>0</v>
      </c>
      <c r="S112" s="201">
        <v>0</v>
      </c>
      <c r="T112" s="202">
        <f>S112*H112</f>
        <v>0</v>
      </c>
      <c r="AR112" s="13" t="s">
        <v>81</v>
      </c>
      <c r="AT112" s="13" t="s">
        <v>135</v>
      </c>
      <c r="AU112" s="13" t="s">
        <v>77</v>
      </c>
      <c r="AY112" s="13" t="s">
        <v>134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13" t="s">
        <v>77</v>
      </c>
      <c r="BK112" s="203">
        <f>ROUND(I112*H112,2)</f>
        <v>0</v>
      </c>
      <c r="BL112" s="13" t="s">
        <v>77</v>
      </c>
      <c r="BM112" s="13" t="s">
        <v>565</v>
      </c>
    </row>
    <row r="113" s="1" customFormat="1" ht="20.4" customHeight="1">
      <c r="B113" s="34"/>
      <c r="C113" s="191" t="s">
        <v>157</v>
      </c>
      <c r="D113" s="191" t="s">
        <v>135</v>
      </c>
      <c r="E113" s="192" t="s">
        <v>172</v>
      </c>
      <c r="F113" s="193" t="s">
        <v>173</v>
      </c>
      <c r="G113" s="194" t="s">
        <v>163</v>
      </c>
      <c r="H113" s="195">
        <v>2</v>
      </c>
      <c r="I113" s="196"/>
      <c r="J113" s="197">
        <f>ROUND(I113*H113,2)</f>
        <v>0</v>
      </c>
      <c r="K113" s="193" t="s">
        <v>151</v>
      </c>
      <c r="L113" s="198"/>
      <c r="M113" s="199" t="s">
        <v>19</v>
      </c>
      <c r="N113" s="200" t="s">
        <v>43</v>
      </c>
      <c r="O113" s="75"/>
      <c r="P113" s="201">
        <f>O113*H113</f>
        <v>0</v>
      </c>
      <c r="Q113" s="201">
        <v>0</v>
      </c>
      <c r="R113" s="201">
        <f>Q113*H113</f>
        <v>0</v>
      </c>
      <c r="S113" s="201">
        <v>0</v>
      </c>
      <c r="T113" s="202">
        <f>S113*H113</f>
        <v>0</v>
      </c>
      <c r="AR113" s="13" t="s">
        <v>81</v>
      </c>
      <c r="AT113" s="13" t="s">
        <v>135</v>
      </c>
      <c r="AU113" s="13" t="s">
        <v>77</v>
      </c>
      <c r="AY113" s="13" t="s">
        <v>134</v>
      </c>
      <c r="BE113" s="203">
        <f>IF(N113="základní",J113,0)</f>
        <v>0</v>
      </c>
      <c r="BF113" s="203">
        <f>IF(N113="snížená",J113,0)</f>
        <v>0</v>
      </c>
      <c r="BG113" s="203">
        <f>IF(N113="zákl. přenesená",J113,0)</f>
        <v>0</v>
      </c>
      <c r="BH113" s="203">
        <f>IF(N113="sníž. přenesená",J113,0)</f>
        <v>0</v>
      </c>
      <c r="BI113" s="203">
        <f>IF(N113="nulová",J113,0)</f>
        <v>0</v>
      </c>
      <c r="BJ113" s="13" t="s">
        <v>77</v>
      </c>
      <c r="BK113" s="203">
        <f>ROUND(I113*H113,2)</f>
        <v>0</v>
      </c>
      <c r="BL113" s="13" t="s">
        <v>77</v>
      </c>
      <c r="BM113" s="13" t="s">
        <v>566</v>
      </c>
    </row>
    <row r="114" s="9" customFormat="1" ht="25.92" customHeight="1">
      <c r="B114" s="177"/>
      <c r="C114" s="178"/>
      <c r="D114" s="179" t="s">
        <v>71</v>
      </c>
      <c r="E114" s="180" t="s">
        <v>253</v>
      </c>
      <c r="F114" s="180" t="s">
        <v>297</v>
      </c>
      <c r="G114" s="178"/>
      <c r="H114" s="178"/>
      <c r="I114" s="181"/>
      <c r="J114" s="182">
        <f>BK114</f>
        <v>0</v>
      </c>
      <c r="K114" s="178"/>
      <c r="L114" s="183"/>
      <c r="M114" s="184"/>
      <c r="N114" s="185"/>
      <c r="O114" s="185"/>
      <c r="P114" s="186">
        <f>SUM(P115:P122)</f>
        <v>0</v>
      </c>
      <c r="Q114" s="185"/>
      <c r="R114" s="186">
        <f>SUM(R115:R122)</f>
        <v>0</v>
      </c>
      <c r="S114" s="185"/>
      <c r="T114" s="187">
        <f>SUM(T115:T122)</f>
        <v>0</v>
      </c>
      <c r="AR114" s="188" t="s">
        <v>77</v>
      </c>
      <c r="AT114" s="189" t="s">
        <v>71</v>
      </c>
      <c r="AU114" s="189" t="s">
        <v>72</v>
      </c>
      <c r="AY114" s="188" t="s">
        <v>134</v>
      </c>
      <c r="BK114" s="190">
        <f>SUM(BK115:BK122)</f>
        <v>0</v>
      </c>
    </row>
    <row r="115" s="1" customFormat="1" ht="14.4" customHeight="1">
      <c r="B115" s="34"/>
      <c r="C115" s="191" t="s">
        <v>72</v>
      </c>
      <c r="D115" s="191" t="s">
        <v>135</v>
      </c>
      <c r="E115" s="192" t="s">
        <v>298</v>
      </c>
      <c r="F115" s="193" t="s">
        <v>299</v>
      </c>
      <c r="G115" s="194" t="s">
        <v>138</v>
      </c>
      <c r="H115" s="195">
        <v>4</v>
      </c>
      <c r="I115" s="196"/>
      <c r="J115" s="197">
        <f>ROUND(I115*H115,2)</f>
        <v>0</v>
      </c>
      <c r="K115" s="193" t="s">
        <v>19</v>
      </c>
      <c r="L115" s="198"/>
      <c r="M115" s="199" t="s">
        <v>19</v>
      </c>
      <c r="N115" s="200" t="s">
        <v>43</v>
      </c>
      <c r="O115" s="75"/>
      <c r="P115" s="201">
        <f>O115*H115</f>
        <v>0</v>
      </c>
      <c r="Q115" s="201">
        <v>0</v>
      </c>
      <c r="R115" s="201">
        <f>Q115*H115</f>
        <v>0</v>
      </c>
      <c r="S115" s="201">
        <v>0</v>
      </c>
      <c r="T115" s="202">
        <f>S115*H115</f>
        <v>0</v>
      </c>
      <c r="AR115" s="13" t="s">
        <v>99</v>
      </c>
      <c r="AT115" s="13" t="s">
        <v>135</v>
      </c>
      <c r="AU115" s="13" t="s">
        <v>77</v>
      </c>
      <c r="AY115" s="13" t="s">
        <v>134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13" t="s">
        <v>77</v>
      </c>
      <c r="BK115" s="203">
        <f>ROUND(I115*H115,2)</f>
        <v>0</v>
      </c>
      <c r="BL115" s="13" t="s">
        <v>87</v>
      </c>
      <c r="BM115" s="13" t="s">
        <v>228</v>
      </c>
    </row>
    <row r="116" s="1" customFormat="1" ht="14.4" customHeight="1">
      <c r="B116" s="34"/>
      <c r="C116" s="191" t="s">
        <v>72</v>
      </c>
      <c r="D116" s="191" t="s">
        <v>135</v>
      </c>
      <c r="E116" s="192" t="s">
        <v>301</v>
      </c>
      <c r="F116" s="193" t="s">
        <v>302</v>
      </c>
      <c r="G116" s="194" t="s">
        <v>138</v>
      </c>
      <c r="H116" s="195">
        <v>2</v>
      </c>
      <c r="I116" s="196"/>
      <c r="J116" s="197">
        <f>ROUND(I116*H116,2)</f>
        <v>0</v>
      </c>
      <c r="K116" s="193" t="s">
        <v>19</v>
      </c>
      <c r="L116" s="198"/>
      <c r="M116" s="199" t="s">
        <v>19</v>
      </c>
      <c r="N116" s="200" t="s">
        <v>43</v>
      </c>
      <c r="O116" s="75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AR116" s="13" t="s">
        <v>99</v>
      </c>
      <c r="AT116" s="13" t="s">
        <v>135</v>
      </c>
      <c r="AU116" s="13" t="s">
        <v>77</v>
      </c>
      <c r="AY116" s="13" t="s">
        <v>134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13" t="s">
        <v>77</v>
      </c>
      <c r="BK116" s="203">
        <f>ROUND(I116*H116,2)</f>
        <v>0</v>
      </c>
      <c r="BL116" s="13" t="s">
        <v>87</v>
      </c>
      <c r="BM116" s="13" t="s">
        <v>231</v>
      </c>
    </row>
    <row r="117" s="1" customFormat="1" ht="14.4" customHeight="1">
      <c r="B117" s="34"/>
      <c r="C117" s="191" t="s">
        <v>72</v>
      </c>
      <c r="D117" s="191" t="s">
        <v>135</v>
      </c>
      <c r="E117" s="192" t="s">
        <v>304</v>
      </c>
      <c r="F117" s="193" t="s">
        <v>305</v>
      </c>
      <c r="G117" s="194" t="s">
        <v>138</v>
      </c>
      <c r="H117" s="195">
        <v>2</v>
      </c>
      <c r="I117" s="196"/>
      <c r="J117" s="197">
        <f>ROUND(I117*H117,2)</f>
        <v>0</v>
      </c>
      <c r="K117" s="193" t="s">
        <v>19</v>
      </c>
      <c r="L117" s="198"/>
      <c r="M117" s="199" t="s">
        <v>19</v>
      </c>
      <c r="N117" s="200" t="s">
        <v>43</v>
      </c>
      <c r="O117" s="75"/>
      <c r="P117" s="201">
        <f>O117*H117</f>
        <v>0</v>
      </c>
      <c r="Q117" s="201">
        <v>0</v>
      </c>
      <c r="R117" s="201">
        <f>Q117*H117</f>
        <v>0</v>
      </c>
      <c r="S117" s="201">
        <v>0</v>
      </c>
      <c r="T117" s="202">
        <f>S117*H117</f>
        <v>0</v>
      </c>
      <c r="AR117" s="13" t="s">
        <v>99</v>
      </c>
      <c r="AT117" s="13" t="s">
        <v>135</v>
      </c>
      <c r="AU117" s="13" t="s">
        <v>77</v>
      </c>
      <c r="AY117" s="13" t="s">
        <v>134</v>
      </c>
      <c r="BE117" s="203">
        <f>IF(N117="základní",J117,0)</f>
        <v>0</v>
      </c>
      <c r="BF117" s="203">
        <f>IF(N117="snížená",J117,0)</f>
        <v>0</v>
      </c>
      <c r="BG117" s="203">
        <f>IF(N117="zákl. přenesená",J117,0)</f>
        <v>0</v>
      </c>
      <c r="BH117" s="203">
        <f>IF(N117="sníž. přenesená",J117,0)</f>
        <v>0</v>
      </c>
      <c r="BI117" s="203">
        <f>IF(N117="nulová",J117,0)</f>
        <v>0</v>
      </c>
      <c r="BJ117" s="13" t="s">
        <v>77</v>
      </c>
      <c r="BK117" s="203">
        <f>ROUND(I117*H117,2)</f>
        <v>0</v>
      </c>
      <c r="BL117" s="13" t="s">
        <v>87</v>
      </c>
      <c r="BM117" s="13" t="s">
        <v>234</v>
      </c>
    </row>
    <row r="118" s="1" customFormat="1" ht="30.6" customHeight="1">
      <c r="B118" s="34"/>
      <c r="C118" s="191" t="s">
        <v>72</v>
      </c>
      <c r="D118" s="191" t="s">
        <v>135</v>
      </c>
      <c r="E118" s="192" t="s">
        <v>567</v>
      </c>
      <c r="F118" s="193" t="s">
        <v>278</v>
      </c>
      <c r="G118" s="194" t="s">
        <v>138</v>
      </c>
      <c r="H118" s="195">
        <v>3</v>
      </c>
      <c r="I118" s="196"/>
      <c r="J118" s="197">
        <f>ROUND(I118*H118,2)</f>
        <v>0</v>
      </c>
      <c r="K118" s="193" t="s">
        <v>19</v>
      </c>
      <c r="L118" s="198"/>
      <c r="M118" s="199" t="s">
        <v>19</v>
      </c>
      <c r="N118" s="200" t="s">
        <v>43</v>
      </c>
      <c r="O118" s="75"/>
      <c r="P118" s="201">
        <f>O118*H118</f>
        <v>0</v>
      </c>
      <c r="Q118" s="201">
        <v>0</v>
      </c>
      <c r="R118" s="201">
        <f>Q118*H118</f>
        <v>0</v>
      </c>
      <c r="S118" s="201">
        <v>0</v>
      </c>
      <c r="T118" s="202">
        <f>S118*H118</f>
        <v>0</v>
      </c>
      <c r="AR118" s="13" t="s">
        <v>99</v>
      </c>
      <c r="AT118" s="13" t="s">
        <v>135</v>
      </c>
      <c r="AU118" s="13" t="s">
        <v>77</v>
      </c>
      <c r="AY118" s="13" t="s">
        <v>134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13" t="s">
        <v>77</v>
      </c>
      <c r="BK118" s="203">
        <f>ROUND(I118*H118,2)</f>
        <v>0</v>
      </c>
      <c r="BL118" s="13" t="s">
        <v>87</v>
      </c>
      <c r="BM118" s="13" t="s">
        <v>237</v>
      </c>
    </row>
    <row r="119" s="1" customFormat="1" ht="14.4" customHeight="1">
      <c r="B119" s="34"/>
      <c r="C119" s="191" t="s">
        <v>72</v>
      </c>
      <c r="D119" s="191" t="s">
        <v>135</v>
      </c>
      <c r="E119" s="192" t="s">
        <v>314</v>
      </c>
      <c r="F119" s="193" t="s">
        <v>315</v>
      </c>
      <c r="G119" s="194" t="s">
        <v>138</v>
      </c>
      <c r="H119" s="195">
        <v>3</v>
      </c>
      <c r="I119" s="196"/>
      <c r="J119" s="197">
        <f>ROUND(I119*H119,2)</f>
        <v>0</v>
      </c>
      <c r="K119" s="193" t="s">
        <v>19</v>
      </c>
      <c r="L119" s="198"/>
      <c r="M119" s="199" t="s">
        <v>19</v>
      </c>
      <c r="N119" s="200" t="s">
        <v>43</v>
      </c>
      <c r="O119" s="75"/>
      <c r="P119" s="201">
        <f>O119*H119</f>
        <v>0</v>
      </c>
      <c r="Q119" s="201">
        <v>0</v>
      </c>
      <c r="R119" s="201">
        <f>Q119*H119</f>
        <v>0</v>
      </c>
      <c r="S119" s="201">
        <v>0</v>
      </c>
      <c r="T119" s="202">
        <f>S119*H119</f>
        <v>0</v>
      </c>
      <c r="AR119" s="13" t="s">
        <v>99</v>
      </c>
      <c r="AT119" s="13" t="s">
        <v>135</v>
      </c>
      <c r="AU119" s="13" t="s">
        <v>77</v>
      </c>
      <c r="AY119" s="13" t="s">
        <v>134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13" t="s">
        <v>77</v>
      </c>
      <c r="BK119" s="203">
        <f>ROUND(I119*H119,2)</f>
        <v>0</v>
      </c>
      <c r="BL119" s="13" t="s">
        <v>87</v>
      </c>
      <c r="BM119" s="13" t="s">
        <v>568</v>
      </c>
    </row>
    <row r="120" s="1" customFormat="1" ht="14.4" customHeight="1">
      <c r="B120" s="34"/>
      <c r="C120" s="191" t="s">
        <v>72</v>
      </c>
      <c r="D120" s="191" t="s">
        <v>135</v>
      </c>
      <c r="E120" s="192" t="s">
        <v>317</v>
      </c>
      <c r="F120" s="193" t="s">
        <v>318</v>
      </c>
      <c r="G120" s="194" t="s">
        <v>138</v>
      </c>
      <c r="H120" s="195">
        <v>6</v>
      </c>
      <c r="I120" s="196"/>
      <c r="J120" s="197">
        <f>ROUND(I120*H120,2)</f>
        <v>0</v>
      </c>
      <c r="K120" s="193" t="s">
        <v>19</v>
      </c>
      <c r="L120" s="198"/>
      <c r="M120" s="199" t="s">
        <v>19</v>
      </c>
      <c r="N120" s="200" t="s">
        <v>43</v>
      </c>
      <c r="O120" s="75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13" t="s">
        <v>99</v>
      </c>
      <c r="AT120" s="13" t="s">
        <v>135</v>
      </c>
      <c r="AU120" s="13" t="s">
        <v>77</v>
      </c>
      <c r="AY120" s="13" t="s">
        <v>134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13" t="s">
        <v>77</v>
      </c>
      <c r="BK120" s="203">
        <f>ROUND(I120*H120,2)</f>
        <v>0</v>
      </c>
      <c r="BL120" s="13" t="s">
        <v>87</v>
      </c>
      <c r="BM120" s="13" t="s">
        <v>240</v>
      </c>
    </row>
    <row r="121" s="1" customFormat="1" ht="14.4" customHeight="1">
      <c r="B121" s="34"/>
      <c r="C121" s="191" t="s">
        <v>72</v>
      </c>
      <c r="D121" s="191" t="s">
        <v>135</v>
      </c>
      <c r="E121" s="192" t="s">
        <v>320</v>
      </c>
      <c r="F121" s="193" t="s">
        <v>321</v>
      </c>
      <c r="G121" s="194" t="s">
        <v>138</v>
      </c>
      <c r="H121" s="195">
        <v>6</v>
      </c>
      <c r="I121" s="196"/>
      <c r="J121" s="197">
        <f>ROUND(I121*H121,2)</f>
        <v>0</v>
      </c>
      <c r="K121" s="193" t="s">
        <v>19</v>
      </c>
      <c r="L121" s="198"/>
      <c r="M121" s="199" t="s">
        <v>19</v>
      </c>
      <c r="N121" s="200" t="s">
        <v>43</v>
      </c>
      <c r="O121" s="75"/>
      <c r="P121" s="201">
        <f>O121*H121</f>
        <v>0</v>
      </c>
      <c r="Q121" s="201">
        <v>0</v>
      </c>
      <c r="R121" s="201">
        <f>Q121*H121</f>
        <v>0</v>
      </c>
      <c r="S121" s="201">
        <v>0</v>
      </c>
      <c r="T121" s="202">
        <f>S121*H121</f>
        <v>0</v>
      </c>
      <c r="AR121" s="13" t="s">
        <v>99</v>
      </c>
      <c r="AT121" s="13" t="s">
        <v>135</v>
      </c>
      <c r="AU121" s="13" t="s">
        <v>77</v>
      </c>
      <c r="AY121" s="13" t="s">
        <v>134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13" t="s">
        <v>77</v>
      </c>
      <c r="BK121" s="203">
        <f>ROUND(I121*H121,2)</f>
        <v>0</v>
      </c>
      <c r="BL121" s="13" t="s">
        <v>87</v>
      </c>
      <c r="BM121" s="13" t="s">
        <v>243</v>
      </c>
    </row>
    <row r="122" s="1" customFormat="1" ht="14.4" customHeight="1">
      <c r="B122" s="34"/>
      <c r="C122" s="191" t="s">
        <v>72</v>
      </c>
      <c r="D122" s="191" t="s">
        <v>135</v>
      </c>
      <c r="E122" s="192" t="s">
        <v>323</v>
      </c>
      <c r="F122" s="193" t="s">
        <v>324</v>
      </c>
      <c r="G122" s="194" t="s">
        <v>138</v>
      </c>
      <c r="H122" s="195">
        <v>6</v>
      </c>
      <c r="I122" s="196"/>
      <c r="J122" s="197">
        <f>ROUND(I122*H122,2)</f>
        <v>0</v>
      </c>
      <c r="K122" s="193" t="s">
        <v>19</v>
      </c>
      <c r="L122" s="198"/>
      <c r="M122" s="199" t="s">
        <v>19</v>
      </c>
      <c r="N122" s="200" t="s">
        <v>43</v>
      </c>
      <c r="O122" s="75"/>
      <c r="P122" s="201">
        <f>O122*H122</f>
        <v>0</v>
      </c>
      <c r="Q122" s="201">
        <v>0</v>
      </c>
      <c r="R122" s="201">
        <f>Q122*H122</f>
        <v>0</v>
      </c>
      <c r="S122" s="201">
        <v>0</v>
      </c>
      <c r="T122" s="202">
        <f>S122*H122</f>
        <v>0</v>
      </c>
      <c r="AR122" s="13" t="s">
        <v>99</v>
      </c>
      <c r="AT122" s="13" t="s">
        <v>135</v>
      </c>
      <c r="AU122" s="13" t="s">
        <v>77</v>
      </c>
      <c r="AY122" s="13" t="s">
        <v>134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13" t="s">
        <v>77</v>
      </c>
      <c r="BK122" s="203">
        <f>ROUND(I122*H122,2)</f>
        <v>0</v>
      </c>
      <c r="BL122" s="13" t="s">
        <v>87</v>
      </c>
      <c r="BM122" s="13" t="s">
        <v>569</v>
      </c>
    </row>
    <row r="123" s="9" customFormat="1" ht="25.92" customHeight="1">
      <c r="B123" s="177"/>
      <c r="C123" s="178"/>
      <c r="D123" s="179" t="s">
        <v>71</v>
      </c>
      <c r="E123" s="180" t="s">
        <v>296</v>
      </c>
      <c r="F123" s="180" t="s">
        <v>327</v>
      </c>
      <c r="G123" s="178"/>
      <c r="H123" s="178"/>
      <c r="I123" s="181"/>
      <c r="J123" s="182">
        <f>BK123</f>
        <v>0</v>
      </c>
      <c r="K123" s="178"/>
      <c r="L123" s="183"/>
      <c r="M123" s="184"/>
      <c r="N123" s="185"/>
      <c r="O123" s="185"/>
      <c r="P123" s="186">
        <f>SUM(P124:P136)</f>
        <v>0</v>
      </c>
      <c r="Q123" s="185"/>
      <c r="R123" s="186">
        <f>SUM(R124:R136)</f>
        <v>0</v>
      </c>
      <c r="S123" s="185"/>
      <c r="T123" s="187">
        <f>SUM(T124:T136)</f>
        <v>0</v>
      </c>
      <c r="AR123" s="188" t="s">
        <v>77</v>
      </c>
      <c r="AT123" s="189" t="s">
        <v>71</v>
      </c>
      <c r="AU123" s="189" t="s">
        <v>72</v>
      </c>
      <c r="AY123" s="188" t="s">
        <v>134</v>
      </c>
      <c r="BK123" s="190">
        <f>SUM(BK124:BK136)</f>
        <v>0</v>
      </c>
    </row>
    <row r="124" s="1" customFormat="1" ht="14.4" customHeight="1">
      <c r="B124" s="34"/>
      <c r="C124" s="191" t="s">
        <v>72</v>
      </c>
      <c r="D124" s="191" t="s">
        <v>135</v>
      </c>
      <c r="E124" s="192" t="s">
        <v>328</v>
      </c>
      <c r="F124" s="193" t="s">
        <v>329</v>
      </c>
      <c r="G124" s="194" t="s">
        <v>150</v>
      </c>
      <c r="H124" s="195">
        <v>150</v>
      </c>
      <c r="I124" s="196"/>
      <c r="J124" s="197">
        <f>ROUND(I124*H124,2)</f>
        <v>0</v>
      </c>
      <c r="K124" s="193" t="s">
        <v>19</v>
      </c>
      <c r="L124" s="198"/>
      <c r="M124" s="199" t="s">
        <v>19</v>
      </c>
      <c r="N124" s="200" t="s">
        <v>43</v>
      </c>
      <c r="O124" s="75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AR124" s="13" t="s">
        <v>99</v>
      </c>
      <c r="AT124" s="13" t="s">
        <v>135</v>
      </c>
      <c r="AU124" s="13" t="s">
        <v>77</v>
      </c>
      <c r="AY124" s="13" t="s">
        <v>134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13" t="s">
        <v>77</v>
      </c>
      <c r="BK124" s="203">
        <f>ROUND(I124*H124,2)</f>
        <v>0</v>
      </c>
      <c r="BL124" s="13" t="s">
        <v>87</v>
      </c>
      <c r="BM124" s="13" t="s">
        <v>249</v>
      </c>
    </row>
    <row r="125" s="1" customFormat="1" ht="14.4" customHeight="1">
      <c r="B125" s="34"/>
      <c r="C125" s="191" t="s">
        <v>72</v>
      </c>
      <c r="D125" s="191" t="s">
        <v>135</v>
      </c>
      <c r="E125" s="192" t="s">
        <v>331</v>
      </c>
      <c r="F125" s="193" t="s">
        <v>332</v>
      </c>
      <c r="G125" s="194" t="s">
        <v>150</v>
      </c>
      <c r="H125" s="195">
        <v>300</v>
      </c>
      <c r="I125" s="196"/>
      <c r="J125" s="197">
        <f>ROUND(I125*H125,2)</f>
        <v>0</v>
      </c>
      <c r="K125" s="193" t="s">
        <v>19</v>
      </c>
      <c r="L125" s="198"/>
      <c r="M125" s="199" t="s">
        <v>19</v>
      </c>
      <c r="N125" s="200" t="s">
        <v>43</v>
      </c>
      <c r="O125" s="75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AR125" s="13" t="s">
        <v>99</v>
      </c>
      <c r="AT125" s="13" t="s">
        <v>135</v>
      </c>
      <c r="AU125" s="13" t="s">
        <v>77</v>
      </c>
      <c r="AY125" s="13" t="s">
        <v>134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13" t="s">
        <v>77</v>
      </c>
      <c r="BK125" s="203">
        <f>ROUND(I125*H125,2)</f>
        <v>0</v>
      </c>
      <c r="BL125" s="13" t="s">
        <v>87</v>
      </c>
      <c r="BM125" s="13" t="s">
        <v>252</v>
      </c>
    </row>
    <row r="126" s="1" customFormat="1" ht="14.4" customHeight="1">
      <c r="B126" s="34"/>
      <c r="C126" s="191" t="s">
        <v>72</v>
      </c>
      <c r="D126" s="191" t="s">
        <v>135</v>
      </c>
      <c r="E126" s="192" t="s">
        <v>570</v>
      </c>
      <c r="F126" s="193" t="s">
        <v>571</v>
      </c>
      <c r="G126" s="194" t="s">
        <v>150</v>
      </c>
      <c r="H126" s="195">
        <v>20</v>
      </c>
      <c r="I126" s="196"/>
      <c r="J126" s="197">
        <f>ROUND(I126*H126,2)</f>
        <v>0</v>
      </c>
      <c r="K126" s="193" t="s">
        <v>19</v>
      </c>
      <c r="L126" s="198"/>
      <c r="M126" s="199" t="s">
        <v>19</v>
      </c>
      <c r="N126" s="200" t="s">
        <v>43</v>
      </c>
      <c r="O126" s="75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AR126" s="13" t="s">
        <v>99</v>
      </c>
      <c r="AT126" s="13" t="s">
        <v>135</v>
      </c>
      <c r="AU126" s="13" t="s">
        <v>77</v>
      </c>
      <c r="AY126" s="13" t="s">
        <v>134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3" t="s">
        <v>77</v>
      </c>
      <c r="BK126" s="203">
        <f>ROUND(I126*H126,2)</f>
        <v>0</v>
      </c>
      <c r="BL126" s="13" t="s">
        <v>87</v>
      </c>
      <c r="BM126" s="13" t="s">
        <v>572</v>
      </c>
    </row>
    <row r="127" s="1" customFormat="1" ht="14.4" customHeight="1">
      <c r="B127" s="34"/>
      <c r="C127" s="191" t="s">
        <v>72</v>
      </c>
      <c r="D127" s="191" t="s">
        <v>135</v>
      </c>
      <c r="E127" s="192" t="s">
        <v>573</v>
      </c>
      <c r="F127" s="193" t="s">
        <v>574</v>
      </c>
      <c r="G127" s="194" t="s">
        <v>138</v>
      </c>
      <c r="H127" s="195">
        <v>6</v>
      </c>
      <c r="I127" s="196"/>
      <c r="J127" s="197">
        <f>ROUND(I127*H127,2)</f>
        <v>0</v>
      </c>
      <c r="K127" s="193" t="s">
        <v>19</v>
      </c>
      <c r="L127" s="198"/>
      <c r="M127" s="199" t="s">
        <v>19</v>
      </c>
      <c r="N127" s="200" t="s">
        <v>43</v>
      </c>
      <c r="O127" s="75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AR127" s="13" t="s">
        <v>99</v>
      </c>
      <c r="AT127" s="13" t="s">
        <v>135</v>
      </c>
      <c r="AU127" s="13" t="s">
        <v>77</v>
      </c>
      <c r="AY127" s="13" t="s">
        <v>134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13" t="s">
        <v>77</v>
      </c>
      <c r="BK127" s="203">
        <f>ROUND(I127*H127,2)</f>
        <v>0</v>
      </c>
      <c r="BL127" s="13" t="s">
        <v>87</v>
      </c>
      <c r="BM127" s="13" t="s">
        <v>257</v>
      </c>
    </row>
    <row r="128" s="1" customFormat="1" ht="14.4" customHeight="1">
      <c r="B128" s="34"/>
      <c r="C128" s="191" t="s">
        <v>72</v>
      </c>
      <c r="D128" s="191" t="s">
        <v>135</v>
      </c>
      <c r="E128" s="192" t="s">
        <v>575</v>
      </c>
      <c r="F128" s="193" t="s">
        <v>576</v>
      </c>
      <c r="G128" s="194" t="s">
        <v>138</v>
      </c>
      <c r="H128" s="195">
        <v>6</v>
      </c>
      <c r="I128" s="196"/>
      <c r="J128" s="197">
        <f>ROUND(I128*H128,2)</f>
        <v>0</v>
      </c>
      <c r="K128" s="193" t="s">
        <v>19</v>
      </c>
      <c r="L128" s="198"/>
      <c r="M128" s="199" t="s">
        <v>19</v>
      </c>
      <c r="N128" s="200" t="s">
        <v>43</v>
      </c>
      <c r="O128" s="75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AR128" s="13" t="s">
        <v>99</v>
      </c>
      <c r="AT128" s="13" t="s">
        <v>135</v>
      </c>
      <c r="AU128" s="13" t="s">
        <v>77</v>
      </c>
      <c r="AY128" s="13" t="s">
        <v>134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13" t="s">
        <v>77</v>
      </c>
      <c r="BK128" s="203">
        <f>ROUND(I128*H128,2)</f>
        <v>0</v>
      </c>
      <c r="BL128" s="13" t="s">
        <v>87</v>
      </c>
      <c r="BM128" s="13" t="s">
        <v>260</v>
      </c>
    </row>
    <row r="129" s="1" customFormat="1" ht="14.4" customHeight="1">
      <c r="B129" s="34"/>
      <c r="C129" s="191" t="s">
        <v>72</v>
      </c>
      <c r="D129" s="191" t="s">
        <v>135</v>
      </c>
      <c r="E129" s="192" t="s">
        <v>334</v>
      </c>
      <c r="F129" s="193" t="s">
        <v>335</v>
      </c>
      <c r="G129" s="194" t="s">
        <v>138</v>
      </c>
      <c r="H129" s="195">
        <v>3</v>
      </c>
      <c r="I129" s="196"/>
      <c r="J129" s="197">
        <f>ROUND(I129*H129,2)</f>
        <v>0</v>
      </c>
      <c r="K129" s="193" t="s">
        <v>19</v>
      </c>
      <c r="L129" s="198"/>
      <c r="M129" s="199" t="s">
        <v>19</v>
      </c>
      <c r="N129" s="200" t="s">
        <v>43</v>
      </c>
      <c r="O129" s="75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AR129" s="13" t="s">
        <v>99</v>
      </c>
      <c r="AT129" s="13" t="s">
        <v>135</v>
      </c>
      <c r="AU129" s="13" t="s">
        <v>77</v>
      </c>
      <c r="AY129" s="13" t="s">
        <v>134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3" t="s">
        <v>77</v>
      </c>
      <c r="BK129" s="203">
        <f>ROUND(I129*H129,2)</f>
        <v>0</v>
      </c>
      <c r="BL129" s="13" t="s">
        <v>87</v>
      </c>
      <c r="BM129" s="13" t="s">
        <v>263</v>
      </c>
    </row>
    <row r="130" s="1" customFormat="1" ht="14.4" customHeight="1">
      <c r="B130" s="34"/>
      <c r="C130" s="191" t="s">
        <v>72</v>
      </c>
      <c r="D130" s="191" t="s">
        <v>135</v>
      </c>
      <c r="E130" s="192" t="s">
        <v>337</v>
      </c>
      <c r="F130" s="193" t="s">
        <v>338</v>
      </c>
      <c r="G130" s="194" t="s">
        <v>150</v>
      </c>
      <c r="H130" s="195">
        <v>60</v>
      </c>
      <c r="I130" s="196"/>
      <c r="J130" s="197">
        <f>ROUND(I130*H130,2)</f>
        <v>0</v>
      </c>
      <c r="K130" s="193" t="s">
        <v>19</v>
      </c>
      <c r="L130" s="198"/>
      <c r="M130" s="199" t="s">
        <v>19</v>
      </c>
      <c r="N130" s="200" t="s">
        <v>43</v>
      </c>
      <c r="O130" s="75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AR130" s="13" t="s">
        <v>99</v>
      </c>
      <c r="AT130" s="13" t="s">
        <v>135</v>
      </c>
      <c r="AU130" s="13" t="s">
        <v>77</v>
      </c>
      <c r="AY130" s="13" t="s">
        <v>134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3" t="s">
        <v>77</v>
      </c>
      <c r="BK130" s="203">
        <f>ROUND(I130*H130,2)</f>
        <v>0</v>
      </c>
      <c r="BL130" s="13" t="s">
        <v>87</v>
      </c>
      <c r="BM130" s="13" t="s">
        <v>577</v>
      </c>
    </row>
    <row r="131" s="1" customFormat="1" ht="14.4" customHeight="1">
      <c r="B131" s="34"/>
      <c r="C131" s="191" t="s">
        <v>72</v>
      </c>
      <c r="D131" s="191" t="s">
        <v>135</v>
      </c>
      <c r="E131" s="192" t="s">
        <v>340</v>
      </c>
      <c r="F131" s="193" t="s">
        <v>341</v>
      </c>
      <c r="G131" s="194" t="s">
        <v>138</v>
      </c>
      <c r="H131" s="195">
        <v>120</v>
      </c>
      <c r="I131" s="196"/>
      <c r="J131" s="197">
        <f>ROUND(I131*H131,2)</f>
        <v>0</v>
      </c>
      <c r="K131" s="193" t="s">
        <v>19</v>
      </c>
      <c r="L131" s="198"/>
      <c r="M131" s="199" t="s">
        <v>19</v>
      </c>
      <c r="N131" s="200" t="s">
        <v>43</v>
      </c>
      <c r="O131" s="75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AR131" s="13" t="s">
        <v>99</v>
      </c>
      <c r="AT131" s="13" t="s">
        <v>135</v>
      </c>
      <c r="AU131" s="13" t="s">
        <v>77</v>
      </c>
      <c r="AY131" s="13" t="s">
        <v>134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3" t="s">
        <v>77</v>
      </c>
      <c r="BK131" s="203">
        <f>ROUND(I131*H131,2)</f>
        <v>0</v>
      </c>
      <c r="BL131" s="13" t="s">
        <v>87</v>
      </c>
      <c r="BM131" s="13" t="s">
        <v>269</v>
      </c>
    </row>
    <row r="132" s="1" customFormat="1" ht="14.4" customHeight="1">
      <c r="B132" s="34"/>
      <c r="C132" s="191" t="s">
        <v>72</v>
      </c>
      <c r="D132" s="191" t="s">
        <v>135</v>
      </c>
      <c r="E132" s="192" t="s">
        <v>343</v>
      </c>
      <c r="F132" s="193" t="s">
        <v>344</v>
      </c>
      <c r="G132" s="194" t="s">
        <v>138</v>
      </c>
      <c r="H132" s="195">
        <v>36</v>
      </c>
      <c r="I132" s="196"/>
      <c r="J132" s="197">
        <f>ROUND(I132*H132,2)</f>
        <v>0</v>
      </c>
      <c r="K132" s="193" t="s">
        <v>19</v>
      </c>
      <c r="L132" s="198"/>
      <c r="M132" s="199" t="s">
        <v>19</v>
      </c>
      <c r="N132" s="200" t="s">
        <v>43</v>
      </c>
      <c r="O132" s="75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AR132" s="13" t="s">
        <v>99</v>
      </c>
      <c r="AT132" s="13" t="s">
        <v>135</v>
      </c>
      <c r="AU132" s="13" t="s">
        <v>77</v>
      </c>
      <c r="AY132" s="13" t="s">
        <v>134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3" t="s">
        <v>77</v>
      </c>
      <c r="BK132" s="203">
        <f>ROUND(I132*H132,2)</f>
        <v>0</v>
      </c>
      <c r="BL132" s="13" t="s">
        <v>87</v>
      </c>
      <c r="BM132" s="13" t="s">
        <v>271</v>
      </c>
    </row>
    <row r="133" s="1" customFormat="1" ht="14.4" customHeight="1">
      <c r="B133" s="34"/>
      <c r="C133" s="191" t="s">
        <v>72</v>
      </c>
      <c r="D133" s="191" t="s">
        <v>135</v>
      </c>
      <c r="E133" s="192" t="s">
        <v>346</v>
      </c>
      <c r="F133" s="193" t="s">
        <v>347</v>
      </c>
      <c r="G133" s="194" t="s">
        <v>150</v>
      </c>
      <c r="H133" s="195">
        <v>120</v>
      </c>
      <c r="I133" s="196"/>
      <c r="J133" s="197">
        <f>ROUND(I133*H133,2)</f>
        <v>0</v>
      </c>
      <c r="K133" s="193" t="s">
        <v>19</v>
      </c>
      <c r="L133" s="198"/>
      <c r="M133" s="199" t="s">
        <v>19</v>
      </c>
      <c r="N133" s="200" t="s">
        <v>43</v>
      </c>
      <c r="O133" s="75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AR133" s="13" t="s">
        <v>99</v>
      </c>
      <c r="AT133" s="13" t="s">
        <v>135</v>
      </c>
      <c r="AU133" s="13" t="s">
        <v>77</v>
      </c>
      <c r="AY133" s="13" t="s">
        <v>134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13" t="s">
        <v>77</v>
      </c>
      <c r="BK133" s="203">
        <f>ROUND(I133*H133,2)</f>
        <v>0</v>
      </c>
      <c r="BL133" s="13" t="s">
        <v>87</v>
      </c>
      <c r="BM133" s="13" t="s">
        <v>274</v>
      </c>
    </row>
    <row r="134" s="1" customFormat="1" ht="14.4" customHeight="1">
      <c r="B134" s="34"/>
      <c r="C134" s="191" t="s">
        <v>72</v>
      </c>
      <c r="D134" s="191" t="s">
        <v>135</v>
      </c>
      <c r="E134" s="192" t="s">
        <v>349</v>
      </c>
      <c r="F134" s="193" t="s">
        <v>350</v>
      </c>
      <c r="G134" s="194" t="s">
        <v>138</v>
      </c>
      <c r="H134" s="195">
        <v>240</v>
      </c>
      <c r="I134" s="196"/>
      <c r="J134" s="197">
        <f>ROUND(I134*H134,2)</f>
        <v>0</v>
      </c>
      <c r="K134" s="193" t="s">
        <v>19</v>
      </c>
      <c r="L134" s="198"/>
      <c r="M134" s="199" t="s">
        <v>19</v>
      </c>
      <c r="N134" s="200" t="s">
        <v>43</v>
      </c>
      <c r="O134" s="75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AR134" s="13" t="s">
        <v>99</v>
      </c>
      <c r="AT134" s="13" t="s">
        <v>135</v>
      </c>
      <c r="AU134" s="13" t="s">
        <v>77</v>
      </c>
      <c r="AY134" s="13" t="s">
        <v>134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3" t="s">
        <v>77</v>
      </c>
      <c r="BK134" s="203">
        <f>ROUND(I134*H134,2)</f>
        <v>0</v>
      </c>
      <c r="BL134" s="13" t="s">
        <v>87</v>
      </c>
      <c r="BM134" s="13" t="s">
        <v>276</v>
      </c>
    </row>
    <row r="135" s="1" customFormat="1" ht="14.4" customHeight="1">
      <c r="B135" s="34"/>
      <c r="C135" s="191" t="s">
        <v>72</v>
      </c>
      <c r="D135" s="191" t="s">
        <v>135</v>
      </c>
      <c r="E135" s="192" t="s">
        <v>352</v>
      </c>
      <c r="F135" s="193" t="s">
        <v>353</v>
      </c>
      <c r="G135" s="194" t="s">
        <v>150</v>
      </c>
      <c r="H135" s="195">
        <v>150</v>
      </c>
      <c r="I135" s="196"/>
      <c r="J135" s="197">
        <f>ROUND(I135*H135,2)</f>
        <v>0</v>
      </c>
      <c r="K135" s="193" t="s">
        <v>19</v>
      </c>
      <c r="L135" s="198"/>
      <c r="M135" s="199" t="s">
        <v>19</v>
      </c>
      <c r="N135" s="200" t="s">
        <v>43</v>
      </c>
      <c r="O135" s="75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AR135" s="13" t="s">
        <v>99</v>
      </c>
      <c r="AT135" s="13" t="s">
        <v>135</v>
      </c>
      <c r="AU135" s="13" t="s">
        <v>77</v>
      </c>
      <c r="AY135" s="13" t="s">
        <v>134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3" t="s">
        <v>77</v>
      </c>
      <c r="BK135" s="203">
        <f>ROUND(I135*H135,2)</f>
        <v>0</v>
      </c>
      <c r="BL135" s="13" t="s">
        <v>87</v>
      </c>
      <c r="BM135" s="13" t="s">
        <v>279</v>
      </c>
    </row>
    <row r="136" s="1" customFormat="1" ht="14.4" customHeight="1">
      <c r="B136" s="34"/>
      <c r="C136" s="191" t="s">
        <v>72</v>
      </c>
      <c r="D136" s="191" t="s">
        <v>135</v>
      </c>
      <c r="E136" s="192" t="s">
        <v>355</v>
      </c>
      <c r="F136" s="193" t="s">
        <v>356</v>
      </c>
      <c r="G136" s="194" t="s">
        <v>138</v>
      </c>
      <c r="H136" s="195">
        <v>300</v>
      </c>
      <c r="I136" s="196"/>
      <c r="J136" s="197">
        <f>ROUND(I136*H136,2)</f>
        <v>0</v>
      </c>
      <c r="K136" s="193" t="s">
        <v>19</v>
      </c>
      <c r="L136" s="198"/>
      <c r="M136" s="199" t="s">
        <v>19</v>
      </c>
      <c r="N136" s="200" t="s">
        <v>43</v>
      </c>
      <c r="O136" s="75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AR136" s="13" t="s">
        <v>99</v>
      </c>
      <c r="AT136" s="13" t="s">
        <v>135</v>
      </c>
      <c r="AU136" s="13" t="s">
        <v>77</v>
      </c>
      <c r="AY136" s="13" t="s">
        <v>134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3" t="s">
        <v>77</v>
      </c>
      <c r="BK136" s="203">
        <f>ROUND(I136*H136,2)</f>
        <v>0</v>
      </c>
      <c r="BL136" s="13" t="s">
        <v>87</v>
      </c>
      <c r="BM136" s="13" t="s">
        <v>282</v>
      </c>
    </row>
    <row r="137" s="9" customFormat="1" ht="25.92" customHeight="1">
      <c r="B137" s="177"/>
      <c r="C137" s="178"/>
      <c r="D137" s="179" t="s">
        <v>71</v>
      </c>
      <c r="E137" s="180" t="s">
        <v>132</v>
      </c>
      <c r="F137" s="180" t="s">
        <v>133</v>
      </c>
      <c r="G137" s="178"/>
      <c r="H137" s="178"/>
      <c r="I137" s="181"/>
      <c r="J137" s="182">
        <f>BK137</f>
        <v>0</v>
      </c>
      <c r="K137" s="178"/>
      <c r="L137" s="183"/>
      <c r="M137" s="184"/>
      <c r="N137" s="185"/>
      <c r="O137" s="185"/>
      <c r="P137" s="186">
        <f>SUM(P138:P160)</f>
        <v>0</v>
      </c>
      <c r="Q137" s="185"/>
      <c r="R137" s="186">
        <f>SUM(R138:R160)</f>
        <v>0</v>
      </c>
      <c r="S137" s="185"/>
      <c r="T137" s="187">
        <f>SUM(T138:T160)</f>
        <v>0</v>
      </c>
      <c r="AR137" s="188" t="s">
        <v>77</v>
      </c>
      <c r="AT137" s="189" t="s">
        <v>71</v>
      </c>
      <c r="AU137" s="189" t="s">
        <v>72</v>
      </c>
      <c r="AY137" s="188" t="s">
        <v>134</v>
      </c>
      <c r="BK137" s="190">
        <f>SUM(BK138:BK160)</f>
        <v>0</v>
      </c>
    </row>
    <row r="138" s="1" customFormat="1" ht="14.4" customHeight="1">
      <c r="B138" s="34"/>
      <c r="C138" s="204" t="s">
        <v>72</v>
      </c>
      <c r="D138" s="204" t="s">
        <v>358</v>
      </c>
      <c r="E138" s="205" t="s">
        <v>139</v>
      </c>
      <c r="F138" s="206" t="s">
        <v>140</v>
      </c>
      <c r="G138" s="207" t="s">
        <v>138</v>
      </c>
      <c r="H138" s="208">
        <v>2</v>
      </c>
      <c r="I138" s="209"/>
      <c r="J138" s="210">
        <f>ROUND(I138*H138,2)</f>
        <v>0</v>
      </c>
      <c r="K138" s="206" t="s">
        <v>19</v>
      </c>
      <c r="L138" s="39"/>
      <c r="M138" s="211" t="s">
        <v>19</v>
      </c>
      <c r="N138" s="212" t="s">
        <v>43</v>
      </c>
      <c r="O138" s="75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AR138" s="13" t="s">
        <v>87</v>
      </c>
      <c r="AT138" s="13" t="s">
        <v>358</v>
      </c>
      <c r="AU138" s="13" t="s">
        <v>77</v>
      </c>
      <c r="AY138" s="13" t="s">
        <v>134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3" t="s">
        <v>77</v>
      </c>
      <c r="BK138" s="203">
        <f>ROUND(I138*H138,2)</f>
        <v>0</v>
      </c>
      <c r="BL138" s="13" t="s">
        <v>87</v>
      </c>
      <c r="BM138" s="13" t="s">
        <v>292</v>
      </c>
    </row>
    <row r="139" s="1" customFormat="1" ht="14.4" customHeight="1">
      <c r="B139" s="34"/>
      <c r="C139" s="204" t="s">
        <v>72</v>
      </c>
      <c r="D139" s="204" t="s">
        <v>358</v>
      </c>
      <c r="E139" s="205" t="s">
        <v>141</v>
      </c>
      <c r="F139" s="206" t="s">
        <v>142</v>
      </c>
      <c r="G139" s="207" t="s">
        <v>138</v>
      </c>
      <c r="H139" s="208">
        <v>1</v>
      </c>
      <c r="I139" s="209"/>
      <c r="J139" s="210">
        <f>ROUND(I139*H139,2)</f>
        <v>0</v>
      </c>
      <c r="K139" s="206" t="s">
        <v>19</v>
      </c>
      <c r="L139" s="39"/>
      <c r="M139" s="211" t="s">
        <v>19</v>
      </c>
      <c r="N139" s="212" t="s">
        <v>43</v>
      </c>
      <c r="O139" s="75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AR139" s="13" t="s">
        <v>87</v>
      </c>
      <c r="AT139" s="13" t="s">
        <v>358</v>
      </c>
      <c r="AU139" s="13" t="s">
        <v>77</v>
      </c>
      <c r="AY139" s="13" t="s">
        <v>134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3" t="s">
        <v>77</v>
      </c>
      <c r="BK139" s="203">
        <f>ROUND(I139*H139,2)</f>
        <v>0</v>
      </c>
      <c r="BL139" s="13" t="s">
        <v>87</v>
      </c>
      <c r="BM139" s="13" t="s">
        <v>578</v>
      </c>
    </row>
    <row r="140" s="1" customFormat="1" ht="14.4" customHeight="1">
      <c r="B140" s="34"/>
      <c r="C140" s="204" t="s">
        <v>72</v>
      </c>
      <c r="D140" s="204" t="s">
        <v>358</v>
      </c>
      <c r="E140" s="205" t="s">
        <v>370</v>
      </c>
      <c r="F140" s="206" t="s">
        <v>184</v>
      </c>
      <c r="G140" s="207" t="s">
        <v>185</v>
      </c>
      <c r="H140" s="208">
        <v>1</v>
      </c>
      <c r="I140" s="209"/>
      <c r="J140" s="210">
        <f>ROUND(I140*H140,2)</f>
        <v>0</v>
      </c>
      <c r="K140" s="206" t="s">
        <v>19</v>
      </c>
      <c r="L140" s="39"/>
      <c r="M140" s="211" t="s">
        <v>19</v>
      </c>
      <c r="N140" s="212" t="s">
        <v>43</v>
      </c>
      <c r="O140" s="75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AR140" s="13" t="s">
        <v>87</v>
      </c>
      <c r="AT140" s="13" t="s">
        <v>358</v>
      </c>
      <c r="AU140" s="13" t="s">
        <v>77</v>
      </c>
      <c r="AY140" s="13" t="s">
        <v>134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3" t="s">
        <v>77</v>
      </c>
      <c r="BK140" s="203">
        <f>ROUND(I140*H140,2)</f>
        <v>0</v>
      </c>
      <c r="BL140" s="13" t="s">
        <v>87</v>
      </c>
      <c r="BM140" s="13" t="s">
        <v>579</v>
      </c>
    </row>
    <row r="141" s="1" customFormat="1" ht="14.4" customHeight="1">
      <c r="B141" s="34"/>
      <c r="C141" s="204" t="s">
        <v>72</v>
      </c>
      <c r="D141" s="204" t="s">
        <v>358</v>
      </c>
      <c r="E141" s="205" t="s">
        <v>372</v>
      </c>
      <c r="F141" s="206" t="s">
        <v>373</v>
      </c>
      <c r="G141" s="207" t="s">
        <v>185</v>
      </c>
      <c r="H141" s="208">
        <v>1</v>
      </c>
      <c r="I141" s="209"/>
      <c r="J141" s="210">
        <f>ROUND(I141*H141,2)</f>
        <v>0</v>
      </c>
      <c r="K141" s="206" t="s">
        <v>19</v>
      </c>
      <c r="L141" s="39"/>
      <c r="M141" s="211" t="s">
        <v>19</v>
      </c>
      <c r="N141" s="212" t="s">
        <v>43</v>
      </c>
      <c r="O141" s="75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AR141" s="13" t="s">
        <v>87</v>
      </c>
      <c r="AT141" s="13" t="s">
        <v>358</v>
      </c>
      <c r="AU141" s="13" t="s">
        <v>77</v>
      </c>
      <c r="AY141" s="13" t="s">
        <v>134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3" t="s">
        <v>77</v>
      </c>
      <c r="BK141" s="203">
        <f>ROUND(I141*H141,2)</f>
        <v>0</v>
      </c>
      <c r="BL141" s="13" t="s">
        <v>87</v>
      </c>
      <c r="BM141" s="13" t="s">
        <v>295</v>
      </c>
    </row>
    <row r="142" s="1" customFormat="1" ht="14.4" customHeight="1">
      <c r="B142" s="34"/>
      <c r="C142" s="204" t="s">
        <v>72</v>
      </c>
      <c r="D142" s="204" t="s">
        <v>358</v>
      </c>
      <c r="E142" s="205" t="s">
        <v>387</v>
      </c>
      <c r="F142" s="206" t="s">
        <v>388</v>
      </c>
      <c r="G142" s="207" t="s">
        <v>138</v>
      </c>
      <c r="H142" s="208">
        <v>1</v>
      </c>
      <c r="I142" s="209"/>
      <c r="J142" s="210">
        <f>ROUND(I142*H142,2)</f>
        <v>0</v>
      </c>
      <c r="K142" s="206" t="s">
        <v>19</v>
      </c>
      <c r="L142" s="39"/>
      <c r="M142" s="211" t="s">
        <v>19</v>
      </c>
      <c r="N142" s="212" t="s">
        <v>43</v>
      </c>
      <c r="O142" s="75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AR142" s="13" t="s">
        <v>87</v>
      </c>
      <c r="AT142" s="13" t="s">
        <v>358</v>
      </c>
      <c r="AU142" s="13" t="s">
        <v>77</v>
      </c>
      <c r="AY142" s="13" t="s">
        <v>134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3" t="s">
        <v>77</v>
      </c>
      <c r="BK142" s="203">
        <f>ROUND(I142*H142,2)</f>
        <v>0</v>
      </c>
      <c r="BL142" s="13" t="s">
        <v>87</v>
      </c>
      <c r="BM142" s="13" t="s">
        <v>580</v>
      </c>
    </row>
    <row r="143" s="1" customFormat="1" ht="14.4" customHeight="1">
      <c r="B143" s="34"/>
      <c r="C143" s="204" t="s">
        <v>72</v>
      </c>
      <c r="D143" s="204" t="s">
        <v>358</v>
      </c>
      <c r="E143" s="205" t="s">
        <v>390</v>
      </c>
      <c r="F143" s="206" t="s">
        <v>206</v>
      </c>
      <c r="G143" s="207" t="s">
        <v>138</v>
      </c>
      <c r="H143" s="208">
        <v>1</v>
      </c>
      <c r="I143" s="209"/>
      <c r="J143" s="210">
        <f>ROUND(I143*H143,2)</f>
        <v>0</v>
      </c>
      <c r="K143" s="206" t="s">
        <v>19</v>
      </c>
      <c r="L143" s="39"/>
      <c r="M143" s="211" t="s">
        <v>19</v>
      </c>
      <c r="N143" s="212" t="s">
        <v>43</v>
      </c>
      <c r="O143" s="75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AR143" s="13" t="s">
        <v>87</v>
      </c>
      <c r="AT143" s="13" t="s">
        <v>358</v>
      </c>
      <c r="AU143" s="13" t="s">
        <v>77</v>
      </c>
      <c r="AY143" s="13" t="s">
        <v>134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3" t="s">
        <v>77</v>
      </c>
      <c r="BK143" s="203">
        <f>ROUND(I143*H143,2)</f>
        <v>0</v>
      </c>
      <c r="BL143" s="13" t="s">
        <v>87</v>
      </c>
      <c r="BM143" s="13" t="s">
        <v>300</v>
      </c>
    </row>
    <row r="144" s="1" customFormat="1" ht="14.4" customHeight="1">
      <c r="B144" s="34"/>
      <c r="C144" s="204" t="s">
        <v>72</v>
      </c>
      <c r="D144" s="204" t="s">
        <v>358</v>
      </c>
      <c r="E144" s="205" t="s">
        <v>392</v>
      </c>
      <c r="F144" s="206" t="s">
        <v>393</v>
      </c>
      <c r="G144" s="207" t="s">
        <v>138</v>
      </c>
      <c r="H144" s="208">
        <v>6</v>
      </c>
      <c r="I144" s="209"/>
      <c r="J144" s="210">
        <f>ROUND(I144*H144,2)</f>
        <v>0</v>
      </c>
      <c r="K144" s="206" t="s">
        <v>19</v>
      </c>
      <c r="L144" s="39"/>
      <c r="M144" s="211" t="s">
        <v>19</v>
      </c>
      <c r="N144" s="212" t="s">
        <v>43</v>
      </c>
      <c r="O144" s="75"/>
      <c r="P144" s="201">
        <f>O144*H144</f>
        <v>0</v>
      </c>
      <c r="Q144" s="201">
        <v>0</v>
      </c>
      <c r="R144" s="201">
        <f>Q144*H144</f>
        <v>0</v>
      </c>
      <c r="S144" s="201">
        <v>0</v>
      </c>
      <c r="T144" s="202">
        <f>S144*H144</f>
        <v>0</v>
      </c>
      <c r="AR144" s="13" t="s">
        <v>87</v>
      </c>
      <c r="AT144" s="13" t="s">
        <v>358</v>
      </c>
      <c r="AU144" s="13" t="s">
        <v>77</v>
      </c>
      <c r="AY144" s="13" t="s">
        <v>134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3" t="s">
        <v>77</v>
      </c>
      <c r="BK144" s="203">
        <f>ROUND(I144*H144,2)</f>
        <v>0</v>
      </c>
      <c r="BL144" s="13" t="s">
        <v>87</v>
      </c>
      <c r="BM144" s="13" t="s">
        <v>303</v>
      </c>
    </row>
    <row r="145" s="1" customFormat="1" ht="14.4" customHeight="1">
      <c r="B145" s="34"/>
      <c r="C145" s="204" t="s">
        <v>72</v>
      </c>
      <c r="D145" s="204" t="s">
        <v>358</v>
      </c>
      <c r="E145" s="205" t="s">
        <v>399</v>
      </c>
      <c r="F145" s="206" t="s">
        <v>218</v>
      </c>
      <c r="G145" s="207" t="s">
        <v>138</v>
      </c>
      <c r="H145" s="208">
        <v>2</v>
      </c>
      <c r="I145" s="209"/>
      <c r="J145" s="210">
        <f>ROUND(I145*H145,2)</f>
        <v>0</v>
      </c>
      <c r="K145" s="206" t="s">
        <v>19</v>
      </c>
      <c r="L145" s="39"/>
      <c r="M145" s="211" t="s">
        <v>19</v>
      </c>
      <c r="N145" s="212" t="s">
        <v>43</v>
      </c>
      <c r="O145" s="75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AR145" s="13" t="s">
        <v>87</v>
      </c>
      <c r="AT145" s="13" t="s">
        <v>358</v>
      </c>
      <c r="AU145" s="13" t="s">
        <v>77</v>
      </c>
      <c r="AY145" s="13" t="s">
        <v>134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3" t="s">
        <v>77</v>
      </c>
      <c r="BK145" s="203">
        <f>ROUND(I145*H145,2)</f>
        <v>0</v>
      </c>
      <c r="BL145" s="13" t="s">
        <v>87</v>
      </c>
      <c r="BM145" s="13" t="s">
        <v>306</v>
      </c>
    </row>
    <row r="146" s="1" customFormat="1" ht="14.4" customHeight="1">
      <c r="B146" s="34"/>
      <c r="C146" s="204" t="s">
        <v>72</v>
      </c>
      <c r="D146" s="204" t="s">
        <v>358</v>
      </c>
      <c r="E146" s="205" t="s">
        <v>401</v>
      </c>
      <c r="F146" s="206" t="s">
        <v>221</v>
      </c>
      <c r="G146" s="207" t="s">
        <v>138</v>
      </c>
      <c r="H146" s="208">
        <v>2</v>
      </c>
      <c r="I146" s="209"/>
      <c r="J146" s="210">
        <f>ROUND(I146*H146,2)</f>
        <v>0</v>
      </c>
      <c r="K146" s="206" t="s">
        <v>19</v>
      </c>
      <c r="L146" s="39"/>
      <c r="M146" s="211" t="s">
        <v>19</v>
      </c>
      <c r="N146" s="212" t="s">
        <v>43</v>
      </c>
      <c r="O146" s="75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AR146" s="13" t="s">
        <v>87</v>
      </c>
      <c r="AT146" s="13" t="s">
        <v>358</v>
      </c>
      <c r="AU146" s="13" t="s">
        <v>77</v>
      </c>
      <c r="AY146" s="13" t="s">
        <v>134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13" t="s">
        <v>77</v>
      </c>
      <c r="BK146" s="203">
        <f>ROUND(I146*H146,2)</f>
        <v>0</v>
      </c>
      <c r="BL146" s="13" t="s">
        <v>87</v>
      </c>
      <c r="BM146" s="13" t="s">
        <v>309</v>
      </c>
    </row>
    <row r="147" s="1" customFormat="1" ht="14.4" customHeight="1">
      <c r="B147" s="34"/>
      <c r="C147" s="204" t="s">
        <v>72</v>
      </c>
      <c r="D147" s="204" t="s">
        <v>358</v>
      </c>
      <c r="E147" s="205" t="s">
        <v>403</v>
      </c>
      <c r="F147" s="206" t="s">
        <v>224</v>
      </c>
      <c r="G147" s="207" t="s">
        <v>138</v>
      </c>
      <c r="H147" s="208">
        <v>6</v>
      </c>
      <c r="I147" s="209"/>
      <c r="J147" s="210">
        <f>ROUND(I147*H147,2)</f>
        <v>0</v>
      </c>
      <c r="K147" s="206" t="s">
        <v>19</v>
      </c>
      <c r="L147" s="39"/>
      <c r="M147" s="211" t="s">
        <v>19</v>
      </c>
      <c r="N147" s="212" t="s">
        <v>43</v>
      </c>
      <c r="O147" s="75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AR147" s="13" t="s">
        <v>87</v>
      </c>
      <c r="AT147" s="13" t="s">
        <v>358</v>
      </c>
      <c r="AU147" s="13" t="s">
        <v>77</v>
      </c>
      <c r="AY147" s="13" t="s">
        <v>134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3" t="s">
        <v>77</v>
      </c>
      <c r="BK147" s="203">
        <f>ROUND(I147*H147,2)</f>
        <v>0</v>
      </c>
      <c r="BL147" s="13" t="s">
        <v>87</v>
      </c>
      <c r="BM147" s="13" t="s">
        <v>312</v>
      </c>
    </row>
    <row r="148" s="1" customFormat="1" ht="14.4" customHeight="1">
      <c r="B148" s="34"/>
      <c r="C148" s="204" t="s">
        <v>72</v>
      </c>
      <c r="D148" s="204" t="s">
        <v>358</v>
      </c>
      <c r="E148" s="205" t="s">
        <v>405</v>
      </c>
      <c r="F148" s="206" t="s">
        <v>227</v>
      </c>
      <c r="G148" s="207" t="s">
        <v>138</v>
      </c>
      <c r="H148" s="208">
        <v>2</v>
      </c>
      <c r="I148" s="209"/>
      <c r="J148" s="210">
        <f>ROUND(I148*H148,2)</f>
        <v>0</v>
      </c>
      <c r="K148" s="206" t="s">
        <v>19</v>
      </c>
      <c r="L148" s="39"/>
      <c r="M148" s="211" t="s">
        <v>19</v>
      </c>
      <c r="N148" s="212" t="s">
        <v>43</v>
      </c>
      <c r="O148" s="75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AR148" s="13" t="s">
        <v>87</v>
      </c>
      <c r="AT148" s="13" t="s">
        <v>358</v>
      </c>
      <c r="AU148" s="13" t="s">
        <v>77</v>
      </c>
      <c r="AY148" s="13" t="s">
        <v>134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13" t="s">
        <v>77</v>
      </c>
      <c r="BK148" s="203">
        <f>ROUND(I148*H148,2)</f>
        <v>0</v>
      </c>
      <c r="BL148" s="13" t="s">
        <v>87</v>
      </c>
      <c r="BM148" s="13" t="s">
        <v>581</v>
      </c>
    </row>
    <row r="149" s="1" customFormat="1" ht="14.4" customHeight="1">
      <c r="B149" s="34"/>
      <c r="C149" s="204" t="s">
        <v>72</v>
      </c>
      <c r="D149" s="204" t="s">
        <v>358</v>
      </c>
      <c r="E149" s="205" t="s">
        <v>407</v>
      </c>
      <c r="F149" s="206" t="s">
        <v>408</v>
      </c>
      <c r="G149" s="207" t="s">
        <v>138</v>
      </c>
      <c r="H149" s="208">
        <v>2</v>
      </c>
      <c r="I149" s="209"/>
      <c r="J149" s="210">
        <f>ROUND(I149*H149,2)</f>
        <v>0</v>
      </c>
      <c r="K149" s="206" t="s">
        <v>19</v>
      </c>
      <c r="L149" s="39"/>
      <c r="M149" s="211" t="s">
        <v>19</v>
      </c>
      <c r="N149" s="212" t="s">
        <v>43</v>
      </c>
      <c r="O149" s="75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AR149" s="13" t="s">
        <v>87</v>
      </c>
      <c r="AT149" s="13" t="s">
        <v>358</v>
      </c>
      <c r="AU149" s="13" t="s">
        <v>77</v>
      </c>
      <c r="AY149" s="13" t="s">
        <v>134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13" t="s">
        <v>77</v>
      </c>
      <c r="BK149" s="203">
        <f>ROUND(I149*H149,2)</f>
        <v>0</v>
      </c>
      <c r="BL149" s="13" t="s">
        <v>87</v>
      </c>
      <c r="BM149" s="13" t="s">
        <v>316</v>
      </c>
    </row>
    <row r="150" s="1" customFormat="1" ht="14.4" customHeight="1">
      <c r="B150" s="34"/>
      <c r="C150" s="204" t="s">
        <v>72</v>
      </c>
      <c r="D150" s="204" t="s">
        <v>358</v>
      </c>
      <c r="E150" s="205" t="s">
        <v>410</v>
      </c>
      <c r="F150" s="206" t="s">
        <v>233</v>
      </c>
      <c r="G150" s="207" t="s">
        <v>138</v>
      </c>
      <c r="H150" s="208">
        <v>6</v>
      </c>
      <c r="I150" s="209"/>
      <c r="J150" s="210">
        <f>ROUND(I150*H150,2)</f>
        <v>0</v>
      </c>
      <c r="K150" s="206" t="s">
        <v>19</v>
      </c>
      <c r="L150" s="39"/>
      <c r="M150" s="211" t="s">
        <v>19</v>
      </c>
      <c r="N150" s="212" t="s">
        <v>43</v>
      </c>
      <c r="O150" s="75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AR150" s="13" t="s">
        <v>87</v>
      </c>
      <c r="AT150" s="13" t="s">
        <v>358</v>
      </c>
      <c r="AU150" s="13" t="s">
        <v>77</v>
      </c>
      <c r="AY150" s="13" t="s">
        <v>134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3" t="s">
        <v>77</v>
      </c>
      <c r="BK150" s="203">
        <f>ROUND(I150*H150,2)</f>
        <v>0</v>
      </c>
      <c r="BL150" s="13" t="s">
        <v>87</v>
      </c>
      <c r="BM150" s="13" t="s">
        <v>319</v>
      </c>
    </row>
    <row r="151" s="1" customFormat="1" ht="14.4" customHeight="1">
      <c r="B151" s="34"/>
      <c r="C151" s="204" t="s">
        <v>72</v>
      </c>
      <c r="D151" s="204" t="s">
        <v>358</v>
      </c>
      <c r="E151" s="205" t="s">
        <v>412</v>
      </c>
      <c r="F151" s="206" t="s">
        <v>236</v>
      </c>
      <c r="G151" s="207" t="s">
        <v>138</v>
      </c>
      <c r="H151" s="208">
        <v>10</v>
      </c>
      <c r="I151" s="209"/>
      <c r="J151" s="210">
        <f>ROUND(I151*H151,2)</f>
        <v>0</v>
      </c>
      <c r="K151" s="206" t="s">
        <v>19</v>
      </c>
      <c r="L151" s="39"/>
      <c r="M151" s="211" t="s">
        <v>19</v>
      </c>
      <c r="N151" s="212" t="s">
        <v>43</v>
      </c>
      <c r="O151" s="75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AR151" s="13" t="s">
        <v>87</v>
      </c>
      <c r="AT151" s="13" t="s">
        <v>358</v>
      </c>
      <c r="AU151" s="13" t="s">
        <v>77</v>
      </c>
      <c r="AY151" s="13" t="s">
        <v>134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3" t="s">
        <v>77</v>
      </c>
      <c r="BK151" s="203">
        <f>ROUND(I151*H151,2)</f>
        <v>0</v>
      </c>
      <c r="BL151" s="13" t="s">
        <v>87</v>
      </c>
      <c r="BM151" s="13" t="s">
        <v>322</v>
      </c>
    </row>
    <row r="152" s="1" customFormat="1" ht="14.4" customHeight="1">
      <c r="B152" s="34"/>
      <c r="C152" s="204" t="s">
        <v>72</v>
      </c>
      <c r="D152" s="204" t="s">
        <v>358</v>
      </c>
      <c r="E152" s="205" t="s">
        <v>414</v>
      </c>
      <c r="F152" s="206" t="s">
        <v>273</v>
      </c>
      <c r="G152" s="207" t="s">
        <v>138</v>
      </c>
      <c r="H152" s="208">
        <v>10</v>
      </c>
      <c r="I152" s="209"/>
      <c r="J152" s="210">
        <f>ROUND(I152*H152,2)</f>
        <v>0</v>
      </c>
      <c r="K152" s="206" t="s">
        <v>19</v>
      </c>
      <c r="L152" s="39"/>
      <c r="M152" s="211" t="s">
        <v>19</v>
      </c>
      <c r="N152" s="212" t="s">
        <v>43</v>
      </c>
      <c r="O152" s="75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AR152" s="13" t="s">
        <v>87</v>
      </c>
      <c r="AT152" s="13" t="s">
        <v>358</v>
      </c>
      <c r="AU152" s="13" t="s">
        <v>77</v>
      </c>
      <c r="AY152" s="13" t="s">
        <v>134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13" t="s">
        <v>77</v>
      </c>
      <c r="BK152" s="203">
        <f>ROUND(I152*H152,2)</f>
        <v>0</v>
      </c>
      <c r="BL152" s="13" t="s">
        <v>87</v>
      </c>
      <c r="BM152" s="13" t="s">
        <v>325</v>
      </c>
    </row>
    <row r="153" s="1" customFormat="1" ht="14.4" customHeight="1">
      <c r="B153" s="34"/>
      <c r="C153" s="204" t="s">
        <v>72</v>
      </c>
      <c r="D153" s="204" t="s">
        <v>358</v>
      </c>
      <c r="E153" s="205" t="s">
        <v>416</v>
      </c>
      <c r="F153" s="206" t="s">
        <v>239</v>
      </c>
      <c r="G153" s="207" t="s">
        <v>138</v>
      </c>
      <c r="H153" s="208">
        <v>36</v>
      </c>
      <c r="I153" s="209"/>
      <c r="J153" s="210">
        <f>ROUND(I153*H153,2)</f>
        <v>0</v>
      </c>
      <c r="K153" s="206" t="s">
        <v>19</v>
      </c>
      <c r="L153" s="39"/>
      <c r="M153" s="211" t="s">
        <v>19</v>
      </c>
      <c r="N153" s="212" t="s">
        <v>43</v>
      </c>
      <c r="O153" s="75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AR153" s="13" t="s">
        <v>87</v>
      </c>
      <c r="AT153" s="13" t="s">
        <v>358</v>
      </c>
      <c r="AU153" s="13" t="s">
        <v>77</v>
      </c>
      <c r="AY153" s="13" t="s">
        <v>134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13" t="s">
        <v>77</v>
      </c>
      <c r="BK153" s="203">
        <f>ROUND(I153*H153,2)</f>
        <v>0</v>
      </c>
      <c r="BL153" s="13" t="s">
        <v>87</v>
      </c>
      <c r="BM153" s="13" t="s">
        <v>582</v>
      </c>
    </row>
    <row r="154" s="1" customFormat="1" ht="14.4" customHeight="1">
      <c r="B154" s="34"/>
      <c r="C154" s="204" t="s">
        <v>72</v>
      </c>
      <c r="D154" s="204" t="s">
        <v>358</v>
      </c>
      <c r="E154" s="205" t="s">
        <v>418</v>
      </c>
      <c r="F154" s="206" t="s">
        <v>242</v>
      </c>
      <c r="G154" s="207" t="s">
        <v>138</v>
      </c>
      <c r="H154" s="208">
        <v>10</v>
      </c>
      <c r="I154" s="209"/>
      <c r="J154" s="210">
        <f>ROUND(I154*H154,2)</f>
        <v>0</v>
      </c>
      <c r="K154" s="206" t="s">
        <v>19</v>
      </c>
      <c r="L154" s="39"/>
      <c r="M154" s="211" t="s">
        <v>19</v>
      </c>
      <c r="N154" s="212" t="s">
        <v>43</v>
      </c>
      <c r="O154" s="75"/>
      <c r="P154" s="201">
        <f>O154*H154</f>
        <v>0</v>
      </c>
      <c r="Q154" s="201">
        <v>0</v>
      </c>
      <c r="R154" s="201">
        <f>Q154*H154</f>
        <v>0</v>
      </c>
      <c r="S154" s="201">
        <v>0</v>
      </c>
      <c r="T154" s="202">
        <f>S154*H154</f>
        <v>0</v>
      </c>
      <c r="AR154" s="13" t="s">
        <v>87</v>
      </c>
      <c r="AT154" s="13" t="s">
        <v>358</v>
      </c>
      <c r="AU154" s="13" t="s">
        <v>77</v>
      </c>
      <c r="AY154" s="13" t="s">
        <v>134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3" t="s">
        <v>77</v>
      </c>
      <c r="BK154" s="203">
        <f>ROUND(I154*H154,2)</f>
        <v>0</v>
      </c>
      <c r="BL154" s="13" t="s">
        <v>87</v>
      </c>
      <c r="BM154" s="13" t="s">
        <v>583</v>
      </c>
    </row>
    <row r="155" s="1" customFormat="1" ht="14.4" customHeight="1">
      <c r="B155" s="34"/>
      <c r="C155" s="204" t="s">
        <v>72</v>
      </c>
      <c r="D155" s="204" t="s">
        <v>358</v>
      </c>
      <c r="E155" s="205" t="s">
        <v>420</v>
      </c>
      <c r="F155" s="206" t="s">
        <v>421</v>
      </c>
      <c r="G155" s="207" t="s">
        <v>138</v>
      </c>
      <c r="H155" s="208">
        <v>8</v>
      </c>
      <c r="I155" s="209"/>
      <c r="J155" s="210">
        <f>ROUND(I155*H155,2)</f>
        <v>0</v>
      </c>
      <c r="K155" s="206" t="s">
        <v>19</v>
      </c>
      <c r="L155" s="39"/>
      <c r="M155" s="211" t="s">
        <v>19</v>
      </c>
      <c r="N155" s="212" t="s">
        <v>43</v>
      </c>
      <c r="O155" s="75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AR155" s="13" t="s">
        <v>87</v>
      </c>
      <c r="AT155" s="13" t="s">
        <v>358</v>
      </c>
      <c r="AU155" s="13" t="s">
        <v>77</v>
      </c>
      <c r="AY155" s="13" t="s">
        <v>134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3" t="s">
        <v>77</v>
      </c>
      <c r="BK155" s="203">
        <f>ROUND(I155*H155,2)</f>
        <v>0</v>
      </c>
      <c r="BL155" s="13" t="s">
        <v>87</v>
      </c>
      <c r="BM155" s="13" t="s">
        <v>330</v>
      </c>
    </row>
    <row r="156" s="1" customFormat="1" ht="14.4" customHeight="1">
      <c r="B156" s="34"/>
      <c r="C156" s="204" t="s">
        <v>72</v>
      </c>
      <c r="D156" s="204" t="s">
        <v>358</v>
      </c>
      <c r="E156" s="205" t="s">
        <v>423</v>
      </c>
      <c r="F156" s="206" t="s">
        <v>245</v>
      </c>
      <c r="G156" s="207" t="s">
        <v>138</v>
      </c>
      <c r="H156" s="208">
        <v>2</v>
      </c>
      <c r="I156" s="209"/>
      <c r="J156" s="210">
        <f>ROUND(I156*H156,2)</f>
        <v>0</v>
      </c>
      <c r="K156" s="206" t="s">
        <v>19</v>
      </c>
      <c r="L156" s="39"/>
      <c r="M156" s="211" t="s">
        <v>19</v>
      </c>
      <c r="N156" s="212" t="s">
        <v>43</v>
      </c>
      <c r="O156" s="75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AR156" s="13" t="s">
        <v>87</v>
      </c>
      <c r="AT156" s="13" t="s">
        <v>358</v>
      </c>
      <c r="AU156" s="13" t="s">
        <v>77</v>
      </c>
      <c r="AY156" s="13" t="s">
        <v>134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13" t="s">
        <v>77</v>
      </c>
      <c r="BK156" s="203">
        <f>ROUND(I156*H156,2)</f>
        <v>0</v>
      </c>
      <c r="BL156" s="13" t="s">
        <v>87</v>
      </c>
      <c r="BM156" s="13" t="s">
        <v>584</v>
      </c>
    </row>
    <row r="157" s="1" customFormat="1" ht="14.4" customHeight="1">
      <c r="B157" s="34"/>
      <c r="C157" s="204" t="s">
        <v>72</v>
      </c>
      <c r="D157" s="204" t="s">
        <v>358</v>
      </c>
      <c r="E157" s="205" t="s">
        <v>425</v>
      </c>
      <c r="F157" s="206" t="s">
        <v>426</v>
      </c>
      <c r="G157" s="207" t="s">
        <v>138</v>
      </c>
      <c r="H157" s="208">
        <v>8</v>
      </c>
      <c r="I157" s="209"/>
      <c r="J157" s="210">
        <f>ROUND(I157*H157,2)</f>
        <v>0</v>
      </c>
      <c r="K157" s="206" t="s">
        <v>19</v>
      </c>
      <c r="L157" s="39"/>
      <c r="M157" s="211" t="s">
        <v>19</v>
      </c>
      <c r="N157" s="212" t="s">
        <v>43</v>
      </c>
      <c r="O157" s="75"/>
      <c r="P157" s="201">
        <f>O157*H157</f>
        <v>0</v>
      </c>
      <c r="Q157" s="201">
        <v>0</v>
      </c>
      <c r="R157" s="201">
        <f>Q157*H157</f>
        <v>0</v>
      </c>
      <c r="S157" s="201">
        <v>0</v>
      </c>
      <c r="T157" s="202">
        <f>S157*H157</f>
        <v>0</v>
      </c>
      <c r="AR157" s="13" t="s">
        <v>87</v>
      </c>
      <c r="AT157" s="13" t="s">
        <v>358</v>
      </c>
      <c r="AU157" s="13" t="s">
        <v>77</v>
      </c>
      <c r="AY157" s="13" t="s">
        <v>134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13" t="s">
        <v>77</v>
      </c>
      <c r="BK157" s="203">
        <f>ROUND(I157*H157,2)</f>
        <v>0</v>
      </c>
      <c r="BL157" s="13" t="s">
        <v>87</v>
      </c>
      <c r="BM157" s="13" t="s">
        <v>585</v>
      </c>
    </row>
    <row r="158" s="1" customFormat="1" ht="14.4" customHeight="1">
      <c r="B158" s="34"/>
      <c r="C158" s="204" t="s">
        <v>72</v>
      </c>
      <c r="D158" s="204" t="s">
        <v>358</v>
      </c>
      <c r="E158" s="205" t="s">
        <v>428</v>
      </c>
      <c r="F158" s="206" t="s">
        <v>248</v>
      </c>
      <c r="G158" s="207" t="s">
        <v>138</v>
      </c>
      <c r="H158" s="208">
        <v>8</v>
      </c>
      <c r="I158" s="209"/>
      <c r="J158" s="210">
        <f>ROUND(I158*H158,2)</f>
        <v>0</v>
      </c>
      <c r="K158" s="206" t="s">
        <v>19</v>
      </c>
      <c r="L158" s="39"/>
      <c r="M158" s="211" t="s">
        <v>19</v>
      </c>
      <c r="N158" s="212" t="s">
        <v>43</v>
      </c>
      <c r="O158" s="75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AR158" s="13" t="s">
        <v>87</v>
      </c>
      <c r="AT158" s="13" t="s">
        <v>358</v>
      </c>
      <c r="AU158" s="13" t="s">
        <v>77</v>
      </c>
      <c r="AY158" s="13" t="s">
        <v>134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3" t="s">
        <v>77</v>
      </c>
      <c r="BK158" s="203">
        <f>ROUND(I158*H158,2)</f>
        <v>0</v>
      </c>
      <c r="BL158" s="13" t="s">
        <v>87</v>
      </c>
      <c r="BM158" s="13" t="s">
        <v>333</v>
      </c>
    </row>
    <row r="159" s="1" customFormat="1" ht="14.4" customHeight="1">
      <c r="B159" s="34"/>
      <c r="C159" s="204" t="s">
        <v>72</v>
      </c>
      <c r="D159" s="204" t="s">
        <v>358</v>
      </c>
      <c r="E159" s="205" t="s">
        <v>430</v>
      </c>
      <c r="F159" s="206" t="s">
        <v>251</v>
      </c>
      <c r="G159" s="207" t="s">
        <v>138</v>
      </c>
      <c r="H159" s="208">
        <v>1</v>
      </c>
      <c r="I159" s="209"/>
      <c r="J159" s="210">
        <f>ROUND(I159*H159,2)</f>
        <v>0</v>
      </c>
      <c r="K159" s="206" t="s">
        <v>19</v>
      </c>
      <c r="L159" s="39"/>
      <c r="M159" s="211" t="s">
        <v>19</v>
      </c>
      <c r="N159" s="212" t="s">
        <v>43</v>
      </c>
      <c r="O159" s="75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AR159" s="13" t="s">
        <v>87</v>
      </c>
      <c r="AT159" s="13" t="s">
        <v>358</v>
      </c>
      <c r="AU159" s="13" t="s">
        <v>77</v>
      </c>
      <c r="AY159" s="13" t="s">
        <v>134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13" t="s">
        <v>77</v>
      </c>
      <c r="BK159" s="203">
        <f>ROUND(I159*H159,2)</f>
        <v>0</v>
      </c>
      <c r="BL159" s="13" t="s">
        <v>87</v>
      </c>
      <c r="BM159" s="13" t="s">
        <v>586</v>
      </c>
    </row>
    <row r="160" s="1" customFormat="1" ht="14.4" customHeight="1">
      <c r="B160" s="34"/>
      <c r="C160" s="204" t="s">
        <v>72</v>
      </c>
      <c r="D160" s="204" t="s">
        <v>358</v>
      </c>
      <c r="E160" s="205" t="s">
        <v>432</v>
      </c>
      <c r="F160" s="206" t="s">
        <v>433</v>
      </c>
      <c r="G160" s="207" t="s">
        <v>138</v>
      </c>
      <c r="H160" s="208">
        <v>2</v>
      </c>
      <c r="I160" s="209"/>
      <c r="J160" s="210">
        <f>ROUND(I160*H160,2)</f>
        <v>0</v>
      </c>
      <c r="K160" s="206" t="s">
        <v>19</v>
      </c>
      <c r="L160" s="39"/>
      <c r="M160" s="211" t="s">
        <v>19</v>
      </c>
      <c r="N160" s="212" t="s">
        <v>43</v>
      </c>
      <c r="O160" s="75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AR160" s="13" t="s">
        <v>87</v>
      </c>
      <c r="AT160" s="13" t="s">
        <v>358</v>
      </c>
      <c r="AU160" s="13" t="s">
        <v>77</v>
      </c>
      <c r="AY160" s="13" t="s">
        <v>134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13" t="s">
        <v>77</v>
      </c>
      <c r="BK160" s="203">
        <f>ROUND(I160*H160,2)</f>
        <v>0</v>
      </c>
      <c r="BL160" s="13" t="s">
        <v>87</v>
      </c>
      <c r="BM160" s="13" t="s">
        <v>587</v>
      </c>
    </row>
    <row r="161" s="9" customFormat="1" ht="25.92" customHeight="1">
      <c r="B161" s="177"/>
      <c r="C161" s="178"/>
      <c r="D161" s="179" t="s">
        <v>71</v>
      </c>
      <c r="E161" s="180" t="s">
        <v>253</v>
      </c>
      <c r="F161" s="180" t="s">
        <v>297</v>
      </c>
      <c r="G161" s="178"/>
      <c r="H161" s="178"/>
      <c r="I161" s="181"/>
      <c r="J161" s="182">
        <f>BK161</f>
        <v>0</v>
      </c>
      <c r="K161" s="178"/>
      <c r="L161" s="183"/>
      <c r="M161" s="184"/>
      <c r="N161" s="185"/>
      <c r="O161" s="185"/>
      <c r="P161" s="186">
        <f>SUM(P162:P169)</f>
        <v>0</v>
      </c>
      <c r="Q161" s="185"/>
      <c r="R161" s="186">
        <f>SUM(R162:R169)</f>
        <v>0</v>
      </c>
      <c r="S161" s="185"/>
      <c r="T161" s="187">
        <f>SUM(T162:T169)</f>
        <v>0</v>
      </c>
      <c r="AR161" s="188" t="s">
        <v>77</v>
      </c>
      <c r="AT161" s="189" t="s">
        <v>71</v>
      </c>
      <c r="AU161" s="189" t="s">
        <v>72</v>
      </c>
      <c r="AY161" s="188" t="s">
        <v>134</v>
      </c>
      <c r="BK161" s="190">
        <f>SUM(BK162:BK169)</f>
        <v>0</v>
      </c>
    </row>
    <row r="162" s="1" customFormat="1" ht="14.4" customHeight="1">
      <c r="B162" s="34"/>
      <c r="C162" s="204" t="s">
        <v>72</v>
      </c>
      <c r="D162" s="204" t="s">
        <v>358</v>
      </c>
      <c r="E162" s="205" t="s">
        <v>469</v>
      </c>
      <c r="F162" s="206" t="s">
        <v>299</v>
      </c>
      <c r="G162" s="207" t="s">
        <v>138</v>
      </c>
      <c r="H162" s="208">
        <v>4</v>
      </c>
      <c r="I162" s="209"/>
      <c r="J162" s="210">
        <f>ROUND(I162*H162,2)</f>
        <v>0</v>
      </c>
      <c r="K162" s="206" t="s">
        <v>19</v>
      </c>
      <c r="L162" s="39"/>
      <c r="M162" s="211" t="s">
        <v>19</v>
      </c>
      <c r="N162" s="212" t="s">
        <v>43</v>
      </c>
      <c r="O162" s="75"/>
      <c r="P162" s="201">
        <f>O162*H162</f>
        <v>0</v>
      </c>
      <c r="Q162" s="201">
        <v>0</v>
      </c>
      <c r="R162" s="201">
        <f>Q162*H162</f>
        <v>0</v>
      </c>
      <c r="S162" s="201">
        <v>0</v>
      </c>
      <c r="T162" s="202">
        <f>S162*H162</f>
        <v>0</v>
      </c>
      <c r="AR162" s="13" t="s">
        <v>87</v>
      </c>
      <c r="AT162" s="13" t="s">
        <v>358</v>
      </c>
      <c r="AU162" s="13" t="s">
        <v>77</v>
      </c>
      <c r="AY162" s="13" t="s">
        <v>134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13" t="s">
        <v>77</v>
      </c>
      <c r="BK162" s="203">
        <f>ROUND(I162*H162,2)</f>
        <v>0</v>
      </c>
      <c r="BL162" s="13" t="s">
        <v>87</v>
      </c>
      <c r="BM162" s="13" t="s">
        <v>588</v>
      </c>
    </row>
    <row r="163" s="1" customFormat="1" ht="14.4" customHeight="1">
      <c r="B163" s="34"/>
      <c r="C163" s="204" t="s">
        <v>72</v>
      </c>
      <c r="D163" s="204" t="s">
        <v>358</v>
      </c>
      <c r="E163" s="205" t="s">
        <v>471</v>
      </c>
      <c r="F163" s="206" t="s">
        <v>302</v>
      </c>
      <c r="G163" s="207" t="s">
        <v>138</v>
      </c>
      <c r="H163" s="208">
        <v>2</v>
      </c>
      <c r="I163" s="209"/>
      <c r="J163" s="210">
        <f>ROUND(I163*H163,2)</f>
        <v>0</v>
      </c>
      <c r="K163" s="206" t="s">
        <v>19</v>
      </c>
      <c r="L163" s="39"/>
      <c r="M163" s="211" t="s">
        <v>19</v>
      </c>
      <c r="N163" s="212" t="s">
        <v>43</v>
      </c>
      <c r="O163" s="75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AR163" s="13" t="s">
        <v>87</v>
      </c>
      <c r="AT163" s="13" t="s">
        <v>358</v>
      </c>
      <c r="AU163" s="13" t="s">
        <v>77</v>
      </c>
      <c r="AY163" s="13" t="s">
        <v>134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13" t="s">
        <v>77</v>
      </c>
      <c r="BK163" s="203">
        <f>ROUND(I163*H163,2)</f>
        <v>0</v>
      </c>
      <c r="BL163" s="13" t="s">
        <v>87</v>
      </c>
      <c r="BM163" s="13" t="s">
        <v>336</v>
      </c>
    </row>
    <row r="164" s="1" customFormat="1" ht="14.4" customHeight="1">
      <c r="B164" s="34"/>
      <c r="C164" s="204" t="s">
        <v>72</v>
      </c>
      <c r="D164" s="204" t="s">
        <v>358</v>
      </c>
      <c r="E164" s="205" t="s">
        <v>473</v>
      </c>
      <c r="F164" s="206" t="s">
        <v>305</v>
      </c>
      <c r="G164" s="207" t="s">
        <v>138</v>
      </c>
      <c r="H164" s="208">
        <v>2</v>
      </c>
      <c r="I164" s="209"/>
      <c r="J164" s="210">
        <f>ROUND(I164*H164,2)</f>
        <v>0</v>
      </c>
      <c r="K164" s="206" t="s">
        <v>19</v>
      </c>
      <c r="L164" s="39"/>
      <c r="M164" s="211" t="s">
        <v>19</v>
      </c>
      <c r="N164" s="212" t="s">
        <v>43</v>
      </c>
      <c r="O164" s="75"/>
      <c r="P164" s="201">
        <f>O164*H164</f>
        <v>0</v>
      </c>
      <c r="Q164" s="201">
        <v>0</v>
      </c>
      <c r="R164" s="201">
        <f>Q164*H164</f>
        <v>0</v>
      </c>
      <c r="S164" s="201">
        <v>0</v>
      </c>
      <c r="T164" s="202">
        <f>S164*H164</f>
        <v>0</v>
      </c>
      <c r="AR164" s="13" t="s">
        <v>87</v>
      </c>
      <c r="AT164" s="13" t="s">
        <v>358</v>
      </c>
      <c r="AU164" s="13" t="s">
        <v>77</v>
      </c>
      <c r="AY164" s="13" t="s">
        <v>134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3" t="s">
        <v>77</v>
      </c>
      <c r="BK164" s="203">
        <f>ROUND(I164*H164,2)</f>
        <v>0</v>
      </c>
      <c r="BL164" s="13" t="s">
        <v>87</v>
      </c>
      <c r="BM164" s="13" t="s">
        <v>589</v>
      </c>
    </row>
    <row r="165" s="1" customFormat="1" ht="30.6" customHeight="1">
      <c r="B165" s="34"/>
      <c r="C165" s="204" t="s">
        <v>72</v>
      </c>
      <c r="D165" s="204" t="s">
        <v>358</v>
      </c>
      <c r="E165" s="205" t="s">
        <v>590</v>
      </c>
      <c r="F165" s="206" t="s">
        <v>278</v>
      </c>
      <c r="G165" s="207" t="s">
        <v>138</v>
      </c>
      <c r="H165" s="208">
        <v>3</v>
      </c>
      <c r="I165" s="209"/>
      <c r="J165" s="210">
        <f>ROUND(I165*H165,2)</f>
        <v>0</v>
      </c>
      <c r="K165" s="206" t="s">
        <v>19</v>
      </c>
      <c r="L165" s="39"/>
      <c r="M165" s="211" t="s">
        <v>19</v>
      </c>
      <c r="N165" s="212" t="s">
        <v>43</v>
      </c>
      <c r="O165" s="75"/>
      <c r="P165" s="201">
        <f>O165*H165</f>
        <v>0</v>
      </c>
      <c r="Q165" s="201">
        <v>0</v>
      </c>
      <c r="R165" s="201">
        <f>Q165*H165</f>
        <v>0</v>
      </c>
      <c r="S165" s="201">
        <v>0</v>
      </c>
      <c r="T165" s="202">
        <f>S165*H165</f>
        <v>0</v>
      </c>
      <c r="AR165" s="13" t="s">
        <v>87</v>
      </c>
      <c r="AT165" s="13" t="s">
        <v>358</v>
      </c>
      <c r="AU165" s="13" t="s">
        <v>77</v>
      </c>
      <c r="AY165" s="13" t="s">
        <v>134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13" t="s">
        <v>77</v>
      </c>
      <c r="BK165" s="203">
        <f>ROUND(I165*H165,2)</f>
        <v>0</v>
      </c>
      <c r="BL165" s="13" t="s">
        <v>87</v>
      </c>
      <c r="BM165" s="13" t="s">
        <v>339</v>
      </c>
    </row>
    <row r="166" s="1" customFormat="1" ht="14.4" customHeight="1">
      <c r="B166" s="34"/>
      <c r="C166" s="204" t="s">
        <v>72</v>
      </c>
      <c r="D166" s="204" t="s">
        <v>358</v>
      </c>
      <c r="E166" s="205" t="s">
        <v>480</v>
      </c>
      <c r="F166" s="206" t="s">
        <v>315</v>
      </c>
      <c r="G166" s="207" t="s">
        <v>138</v>
      </c>
      <c r="H166" s="208">
        <v>3</v>
      </c>
      <c r="I166" s="209"/>
      <c r="J166" s="210">
        <f>ROUND(I166*H166,2)</f>
        <v>0</v>
      </c>
      <c r="K166" s="206" t="s">
        <v>19</v>
      </c>
      <c r="L166" s="39"/>
      <c r="M166" s="211" t="s">
        <v>19</v>
      </c>
      <c r="N166" s="212" t="s">
        <v>43</v>
      </c>
      <c r="O166" s="75"/>
      <c r="P166" s="201">
        <f>O166*H166</f>
        <v>0</v>
      </c>
      <c r="Q166" s="201">
        <v>0</v>
      </c>
      <c r="R166" s="201">
        <f>Q166*H166</f>
        <v>0</v>
      </c>
      <c r="S166" s="201">
        <v>0</v>
      </c>
      <c r="T166" s="202">
        <f>S166*H166</f>
        <v>0</v>
      </c>
      <c r="AR166" s="13" t="s">
        <v>87</v>
      </c>
      <c r="AT166" s="13" t="s">
        <v>358</v>
      </c>
      <c r="AU166" s="13" t="s">
        <v>77</v>
      </c>
      <c r="AY166" s="13" t="s">
        <v>134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3" t="s">
        <v>77</v>
      </c>
      <c r="BK166" s="203">
        <f>ROUND(I166*H166,2)</f>
        <v>0</v>
      </c>
      <c r="BL166" s="13" t="s">
        <v>87</v>
      </c>
      <c r="BM166" s="13" t="s">
        <v>342</v>
      </c>
    </row>
    <row r="167" s="1" customFormat="1" ht="14.4" customHeight="1">
      <c r="B167" s="34"/>
      <c r="C167" s="204" t="s">
        <v>72</v>
      </c>
      <c r="D167" s="204" t="s">
        <v>358</v>
      </c>
      <c r="E167" s="205" t="s">
        <v>482</v>
      </c>
      <c r="F167" s="206" t="s">
        <v>318</v>
      </c>
      <c r="G167" s="207" t="s">
        <v>138</v>
      </c>
      <c r="H167" s="208">
        <v>6</v>
      </c>
      <c r="I167" s="209"/>
      <c r="J167" s="210">
        <f>ROUND(I167*H167,2)</f>
        <v>0</v>
      </c>
      <c r="K167" s="206" t="s">
        <v>19</v>
      </c>
      <c r="L167" s="39"/>
      <c r="M167" s="211" t="s">
        <v>19</v>
      </c>
      <c r="N167" s="212" t="s">
        <v>43</v>
      </c>
      <c r="O167" s="75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AR167" s="13" t="s">
        <v>87</v>
      </c>
      <c r="AT167" s="13" t="s">
        <v>358</v>
      </c>
      <c r="AU167" s="13" t="s">
        <v>77</v>
      </c>
      <c r="AY167" s="13" t="s">
        <v>134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13" t="s">
        <v>77</v>
      </c>
      <c r="BK167" s="203">
        <f>ROUND(I167*H167,2)</f>
        <v>0</v>
      </c>
      <c r="BL167" s="13" t="s">
        <v>87</v>
      </c>
      <c r="BM167" s="13" t="s">
        <v>345</v>
      </c>
    </row>
    <row r="168" s="1" customFormat="1" ht="14.4" customHeight="1">
      <c r="B168" s="34"/>
      <c r="C168" s="204" t="s">
        <v>72</v>
      </c>
      <c r="D168" s="204" t="s">
        <v>358</v>
      </c>
      <c r="E168" s="205" t="s">
        <v>484</v>
      </c>
      <c r="F168" s="206" t="s">
        <v>321</v>
      </c>
      <c r="G168" s="207" t="s">
        <v>138</v>
      </c>
      <c r="H168" s="208">
        <v>6</v>
      </c>
      <c r="I168" s="209"/>
      <c r="J168" s="210">
        <f>ROUND(I168*H168,2)</f>
        <v>0</v>
      </c>
      <c r="K168" s="206" t="s">
        <v>19</v>
      </c>
      <c r="L168" s="39"/>
      <c r="M168" s="211" t="s">
        <v>19</v>
      </c>
      <c r="N168" s="212" t="s">
        <v>43</v>
      </c>
      <c r="O168" s="75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AR168" s="13" t="s">
        <v>87</v>
      </c>
      <c r="AT168" s="13" t="s">
        <v>358</v>
      </c>
      <c r="AU168" s="13" t="s">
        <v>77</v>
      </c>
      <c r="AY168" s="13" t="s">
        <v>134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13" t="s">
        <v>77</v>
      </c>
      <c r="BK168" s="203">
        <f>ROUND(I168*H168,2)</f>
        <v>0</v>
      </c>
      <c r="BL168" s="13" t="s">
        <v>87</v>
      </c>
      <c r="BM168" s="13" t="s">
        <v>591</v>
      </c>
    </row>
    <row r="169" s="1" customFormat="1" ht="14.4" customHeight="1">
      <c r="B169" s="34"/>
      <c r="C169" s="204" t="s">
        <v>72</v>
      </c>
      <c r="D169" s="204" t="s">
        <v>358</v>
      </c>
      <c r="E169" s="205" t="s">
        <v>486</v>
      </c>
      <c r="F169" s="206" t="s">
        <v>324</v>
      </c>
      <c r="G169" s="207" t="s">
        <v>138</v>
      </c>
      <c r="H169" s="208">
        <v>6</v>
      </c>
      <c r="I169" s="209"/>
      <c r="J169" s="210">
        <f>ROUND(I169*H169,2)</f>
        <v>0</v>
      </c>
      <c r="K169" s="206" t="s">
        <v>19</v>
      </c>
      <c r="L169" s="39"/>
      <c r="M169" s="211" t="s">
        <v>19</v>
      </c>
      <c r="N169" s="212" t="s">
        <v>43</v>
      </c>
      <c r="O169" s="75"/>
      <c r="P169" s="201">
        <f>O169*H169</f>
        <v>0</v>
      </c>
      <c r="Q169" s="201">
        <v>0</v>
      </c>
      <c r="R169" s="201">
        <f>Q169*H169</f>
        <v>0</v>
      </c>
      <c r="S169" s="201">
        <v>0</v>
      </c>
      <c r="T169" s="202">
        <f>S169*H169</f>
        <v>0</v>
      </c>
      <c r="AR169" s="13" t="s">
        <v>87</v>
      </c>
      <c r="AT169" s="13" t="s">
        <v>358</v>
      </c>
      <c r="AU169" s="13" t="s">
        <v>77</v>
      </c>
      <c r="AY169" s="13" t="s">
        <v>134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13" t="s">
        <v>77</v>
      </c>
      <c r="BK169" s="203">
        <f>ROUND(I169*H169,2)</f>
        <v>0</v>
      </c>
      <c r="BL169" s="13" t="s">
        <v>87</v>
      </c>
      <c r="BM169" s="13" t="s">
        <v>348</v>
      </c>
    </row>
    <row r="170" s="9" customFormat="1" ht="25.92" customHeight="1">
      <c r="B170" s="177"/>
      <c r="C170" s="178"/>
      <c r="D170" s="179" t="s">
        <v>71</v>
      </c>
      <c r="E170" s="180" t="s">
        <v>296</v>
      </c>
      <c r="F170" s="180" t="s">
        <v>327</v>
      </c>
      <c r="G170" s="178"/>
      <c r="H170" s="178"/>
      <c r="I170" s="181"/>
      <c r="J170" s="182">
        <f>BK170</f>
        <v>0</v>
      </c>
      <c r="K170" s="178"/>
      <c r="L170" s="183"/>
      <c r="M170" s="184"/>
      <c r="N170" s="185"/>
      <c r="O170" s="185"/>
      <c r="P170" s="186">
        <f>SUM(P171:P188)</f>
        <v>0</v>
      </c>
      <c r="Q170" s="185"/>
      <c r="R170" s="186">
        <f>SUM(R171:R188)</f>
        <v>0</v>
      </c>
      <c r="S170" s="185"/>
      <c r="T170" s="187">
        <f>SUM(T171:T188)</f>
        <v>0</v>
      </c>
      <c r="AR170" s="188" t="s">
        <v>77</v>
      </c>
      <c r="AT170" s="189" t="s">
        <v>71</v>
      </c>
      <c r="AU170" s="189" t="s">
        <v>72</v>
      </c>
      <c r="AY170" s="188" t="s">
        <v>134</v>
      </c>
      <c r="BK170" s="190">
        <f>SUM(BK171:BK188)</f>
        <v>0</v>
      </c>
    </row>
    <row r="171" s="1" customFormat="1" ht="14.4" customHeight="1">
      <c r="B171" s="34"/>
      <c r="C171" s="204" t="s">
        <v>72</v>
      </c>
      <c r="D171" s="204" t="s">
        <v>358</v>
      </c>
      <c r="E171" s="205" t="s">
        <v>488</v>
      </c>
      <c r="F171" s="206" t="s">
        <v>489</v>
      </c>
      <c r="G171" s="207" t="s">
        <v>150</v>
      </c>
      <c r="H171" s="208">
        <v>50</v>
      </c>
      <c r="I171" s="209"/>
      <c r="J171" s="210">
        <f>ROUND(I171*H171,2)</f>
        <v>0</v>
      </c>
      <c r="K171" s="206" t="s">
        <v>19</v>
      </c>
      <c r="L171" s="39"/>
      <c r="M171" s="211" t="s">
        <v>19</v>
      </c>
      <c r="N171" s="212" t="s">
        <v>43</v>
      </c>
      <c r="O171" s="75"/>
      <c r="P171" s="201">
        <f>O171*H171</f>
        <v>0</v>
      </c>
      <c r="Q171" s="201">
        <v>0</v>
      </c>
      <c r="R171" s="201">
        <f>Q171*H171</f>
        <v>0</v>
      </c>
      <c r="S171" s="201">
        <v>0</v>
      </c>
      <c r="T171" s="202">
        <f>S171*H171</f>
        <v>0</v>
      </c>
      <c r="AR171" s="13" t="s">
        <v>87</v>
      </c>
      <c r="AT171" s="13" t="s">
        <v>358</v>
      </c>
      <c r="AU171" s="13" t="s">
        <v>77</v>
      </c>
      <c r="AY171" s="13" t="s">
        <v>134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13" t="s">
        <v>77</v>
      </c>
      <c r="BK171" s="203">
        <f>ROUND(I171*H171,2)</f>
        <v>0</v>
      </c>
      <c r="BL171" s="13" t="s">
        <v>87</v>
      </c>
      <c r="BM171" s="13" t="s">
        <v>351</v>
      </c>
    </row>
    <row r="172" s="1" customFormat="1" ht="14.4" customHeight="1">
      <c r="B172" s="34"/>
      <c r="C172" s="204" t="s">
        <v>72</v>
      </c>
      <c r="D172" s="204" t="s">
        <v>358</v>
      </c>
      <c r="E172" s="205" t="s">
        <v>491</v>
      </c>
      <c r="F172" s="206" t="s">
        <v>492</v>
      </c>
      <c r="G172" s="207" t="s">
        <v>150</v>
      </c>
      <c r="H172" s="208">
        <v>300</v>
      </c>
      <c r="I172" s="209"/>
      <c r="J172" s="210">
        <f>ROUND(I172*H172,2)</f>
        <v>0</v>
      </c>
      <c r="K172" s="206" t="s">
        <v>19</v>
      </c>
      <c r="L172" s="39"/>
      <c r="M172" s="211" t="s">
        <v>19</v>
      </c>
      <c r="N172" s="212" t="s">
        <v>43</v>
      </c>
      <c r="O172" s="75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AR172" s="13" t="s">
        <v>87</v>
      </c>
      <c r="AT172" s="13" t="s">
        <v>358</v>
      </c>
      <c r="AU172" s="13" t="s">
        <v>77</v>
      </c>
      <c r="AY172" s="13" t="s">
        <v>134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13" t="s">
        <v>77</v>
      </c>
      <c r="BK172" s="203">
        <f>ROUND(I172*H172,2)</f>
        <v>0</v>
      </c>
      <c r="BL172" s="13" t="s">
        <v>87</v>
      </c>
      <c r="BM172" s="13" t="s">
        <v>354</v>
      </c>
    </row>
    <row r="173" s="1" customFormat="1" ht="14.4" customHeight="1">
      <c r="B173" s="34"/>
      <c r="C173" s="204" t="s">
        <v>72</v>
      </c>
      <c r="D173" s="204" t="s">
        <v>358</v>
      </c>
      <c r="E173" s="205" t="s">
        <v>494</v>
      </c>
      <c r="F173" s="206" t="s">
        <v>329</v>
      </c>
      <c r="G173" s="207" t="s">
        <v>150</v>
      </c>
      <c r="H173" s="208">
        <v>150</v>
      </c>
      <c r="I173" s="209"/>
      <c r="J173" s="210">
        <f>ROUND(I173*H173,2)</f>
        <v>0</v>
      </c>
      <c r="K173" s="206" t="s">
        <v>19</v>
      </c>
      <c r="L173" s="39"/>
      <c r="M173" s="211" t="s">
        <v>19</v>
      </c>
      <c r="N173" s="212" t="s">
        <v>43</v>
      </c>
      <c r="O173" s="75"/>
      <c r="P173" s="201">
        <f>O173*H173</f>
        <v>0</v>
      </c>
      <c r="Q173" s="201">
        <v>0</v>
      </c>
      <c r="R173" s="201">
        <f>Q173*H173</f>
        <v>0</v>
      </c>
      <c r="S173" s="201">
        <v>0</v>
      </c>
      <c r="T173" s="202">
        <f>S173*H173</f>
        <v>0</v>
      </c>
      <c r="AR173" s="13" t="s">
        <v>87</v>
      </c>
      <c r="AT173" s="13" t="s">
        <v>358</v>
      </c>
      <c r="AU173" s="13" t="s">
        <v>77</v>
      </c>
      <c r="AY173" s="13" t="s">
        <v>134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13" t="s">
        <v>77</v>
      </c>
      <c r="BK173" s="203">
        <f>ROUND(I173*H173,2)</f>
        <v>0</v>
      </c>
      <c r="BL173" s="13" t="s">
        <v>87</v>
      </c>
      <c r="BM173" s="13" t="s">
        <v>357</v>
      </c>
    </row>
    <row r="174" s="1" customFormat="1" ht="14.4" customHeight="1">
      <c r="B174" s="34"/>
      <c r="C174" s="204" t="s">
        <v>72</v>
      </c>
      <c r="D174" s="204" t="s">
        <v>358</v>
      </c>
      <c r="E174" s="205" t="s">
        <v>496</v>
      </c>
      <c r="F174" s="206" t="s">
        <v>497</v>
      </c>
      <c r="G174" s="207" t="s">
        <v>150</v>
      </c>
      <c r="H174" s="208">
        <v>150</v>
      </c>
      <c r="I174" s="209"/>
      <c r="J174" s="210">
        <f>ROUND(I174*H174,2)</f>
        <v>0</v>
      </c>
      <c r="K174" s="206" t="s">
        <v>19</v>
      </c>
      <c r="L174" s="39"/>
      <c r="M174" s="211" t="s">
        <v>19</v>
      </c>
      <c r="N174" s="212" t="s">
        <v>43</v>
      </c>
      <c r="O174" s="75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AR174" s="13" t="s">
        <v>87</v>
      </c>
      <c r="AT174" s="13" t="s">
        <v>358</v>
      </c>
      <c r="AU174" s="13" t="s">
        <v>77</v>
      </c>
      <c r="AY174" s="13" t="s">
        <v>134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13" t="s">
        <v>77</v>
      </c>
      <c r="BK174" s="203">
        <f>ROUND(I174*H174,2)</f>
        <v>0</v>
      </c>
      <c r="BL174" s="13" t="s">
        <v>87</v>
      </c>
      <c r="BM174" s="13" t="s">
        <v>592</v>
      </c>
    </row>
    <row r="175" s="1" customFormat="1" ht="14.4" customHeight="1">
      <c r="B175" s="34"/>
      <c r="C175" s="204" t="s">
        <v>72</v>
      </c>
      <c r="D175" s="204" t="s">
        <v>358</v>
      </c>
      <c r="E175" s="205" t="s">
        <v>331</v>
      </c>
      <c r="F175" s="206" t="s">
        <v>332</v>
      </c>
      <c r="G175" s="207" t="s">
        <v>150</v>
      </c>
      <c r="H175" s="208">
        <v>300</v>
      </c>
      <c r="I175" s="209"/>
      <c r="J175" s="210">
        <f>ROUND(I175*H175,2)</f>
        <v>0</v>
      </c>
      <c r="K175" s="206" t="s">
        <v>19</v>
      </c>
      <c r="L175" s="39"/>
      <c r="M175" s="211" t="s">
        <v>19</v>
      </c>
      <c r="N175" s="212" t="s">
        <v>43</v>
      </c>
      <c r="O175" s="75"/>
      <c r="P175" s="201">
        <f>O175*H175</f>
        <v>0</v>
      </c>
      <c r="Q175" s="201">
        <v>0</v>
      </c>
      <c r="R175" s="201">
        <f>Q175*H175</f>
        <v>0</v>
      </c>
      <c r="S175" s="201">
        <v>0</v>
      </c>
      <c r="T175" s="202">
        <f>S175*H175</f>
        <v>0</v>
      </c>
      <c r="AR175" s="13" t="s">
        <v>87</v>
      </c>
      <c r="AT175" s="13" t="s">
        <v>358</v>
      </c>
      <c r="AU175" s="13" t="s">
        <v>77</v>
      </c>
      <c r="AY175" s="13" t="s">
        <v>134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13" t="s">
        <v>77</v>
      </c>
      <c r="BK175" s="203">
        <f>ROUND(I175*H175,2)</f>
        <v>0</v>
      </c>
      <c r="BL175" s="13" t="s">
        <v>87</v>
      </c>
      <c r="BM175" s="13" t="s">
        <v>593</v>
      </c>
    </row>
    <row r="176" s="1" customFormat="1" ht="14.4" customHeight="1">
      <c r="B176" s="34"/>
      <c r="C176" s="204" t="s">
        <v>72</v>
      </c>
      <c r="D176" s="204" t="s">
        <v>358</v>
      </c>
      <c r="E176" s="205" t="s">
        <v>570</v>
      </c>
      <c r="F176" s="206" t="s">
        <v>571</v>
      </c>
      <c r="G176" s="207" t="s">
        <v>150</v>
      </c>
      <c r="H176" s="208">
        <v>20</v>
      </c>
      <c r="I176" s="209"/>
      <c r="J176" s="210">
        <f>ROUND(I176*H176,2)</f>
        <v>0</v>
      </c>
      <c r="K176" s="206" t="s">
        <v>19</v>
      </c>
      <c r="L176" s="39"/>
      <c r="M176" s="211" t="s">
        <v>19</v>
      </c>
      <c r="N176" s="212" t="s">
        <v>43</v>
      </c>
      <c r="O176" s="75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AR176" s="13" t="s">
        <v>87</v>
      </c>
      <c r="AT176" s="13" t="s">
        <v>358</v>
      </c>
      <c r="AU176" s="13" t="s">
        <v>77</v>
      </c>
      <c r="AY176" s="13" t="s">
        <v>134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13" t="s">
        <v>77</v>
      </c>
      <c r="BK176" s="203">
        <f>ROUND(I176*H176,2)</f>
        <v>0</v>
      </c>
      <c r="BL176" s="13" t="s">
        <v>87</v>
      </c>
      <c r="BM176" s="13" t="s">
        <v>594</v>
      </c>
    </row>
    <row r="177" s="1" customFormat="1" ht="14.4" customHeight="1">
      <c r="B177" s="34"/>
      <c r="C177" s="204" t="s">
        <v>72</v>
      </c>
      <c r="D177" s="204" t="s">
        <v>358</v>
      </c>
      <c r="E177" s="205" t="s">
        <v>573</v>
      </c>
      <c r="F177" s="206" t="s">
        <v>574</v>
      </c>
      <c r="G177" s="207" t="s">
        <v>138</v>
      </c>
      <c r="H177" s="208">
        <v>6</v>
      </c>
      <c r="I177" s="209"/>
      <c r="J177" s="210">
        <f>ROUND(I177*H177,2)</f>
        <v>0</v>
      </c>
      <c r="K177" s="206" t="s">
        <v>19</v>
      </c>
      <c r="L177" s="39"/>
      <c r="M177" s="211" t="s">
        <v>19</v>
      </c>
      <c r="N177" s="212" t="s">
        <v>43</v>
      </c>
      <c r="O177" s="75"/>
      <c r="P177" s="201">
        <f>O177*H177</f>
        <v>0</v>
      </c>
      <c r="Q177" s="201">
        <v>0</v>
      </c>
      <c r="R177" s="201">
        <f>Q177*H177</f>
        <v>0</v>
      </c>
      <c r="S177" s="201">
        <v>0</v>
      </c>
      <c r="T177" s="202">
        <f>S177*H177</f>
        <v>0</v>
      </c>
      <c r="AR177" s="13" t="s">
        <v>87</v>
      </c>
      <c r="AT177" s="13" t="s">
        <v>358</v>
      </c>
      <c r="AU177" s="13" t="s">
        <v>77</v>
      </c>
      <c r="AY177" s="13" t="s">
        <v>134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13" t="s">
        <v>77</v>
      </c>
      <c r="BK177" s="203">
        <f>ROUND(I177*H177,2)</f>
        <v>0</v>
      </c>
      <c r="BL177" s="13" t="s">
        <v>87</v>
      </c>
      <c r="BM177" s="13" t="s">
        <v>359</v>
      </c>
    </row>
    <row r="178" s="1" customFormat="1" ht="14.4" customHeight="1">
      <c r="B178" s="34"/>
      <c r="C178" s="204" t="s">
        <v>72</v>
      </c>
      <c r="D178" s="204" t="s">
        <v>358</v>
      </c>
      <c r="E178" s="205" t="s">
        <v>575</v>
      </c>
      <c r="F178" s="206" t="s">
        <v>576</v>
      </c>
      <c r="G178" s="207" t="s">
        <v>138</v>
      </c>
      <c r="H178" s="208">
        <v>6</v>
      </c>
      <c r="I178" s="209"/>
      <c r="J178" s="210">
        <f>ROUND(I178*H178,2)</f>
        <v>0</v>
      </c>
      <c r="K178" s="206" t="s">
        <v>19</v>
      </c>
      <c r="L178" s="39"/>
      <c r="M178" s="211" t="s">
        <v>19</v>
      </c>
      <c r="N178" s="212" t="s">
        <v>43</v>
      </c>
      <c r="O178" s="75"/>
      <c r="P178" s="201">
        <f>O178*H178</f>
        <v>0</v>
      </c>
      <c r="Q178" s="201">
        <v>0</v>
      </c>
      <c r="R178" s="201">
        <f>Q178*H178</f>
        <v>0</v>
      </c>
      <c r="S178" s="201">
        <v>0</v>
      </c>
      <c r="T178" s="202">
        <f>S178*H178</f>
        <v>0</v>
      </c>
      <c r="AR178" s="13" t="s">
        <v>87</v>
      </c>
      <c r="AT178" s="13" t="s">
        <v>358</v>
      </c>
      <c r="AU178" s="13" t="s">
        <v>77</v>
      </c>
      <c r="AY178" s="13" t="s">
        <v>134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13" t="s">
        <v>77</v>
      </c>
      <c r="BK178" s="203">
        <f>ROUND(I178*H178,2)</f>
        <v>0</v>
      </c>
      <c r="BL178" s="13" t="s">
        <v>87</v>
      </c>
      <c r="BM178" s="13" t="s">
        <v>360</v>
      </c>
    </row>
    <row r="179" s="1" customFormat="1" ht="14.4" customHeight="1">
      <c r="B179" s="34"/>
      <c r="C179" s="204" t="s">
        <v>72</v>
      </c>
      <c r="D179" s="204" t="s">
        <v>358</v>
      </c>
      <c r="E179" s="205" t="s">
        <v>504</v>
      </c>
      <c r="F179" s="206" t="s">
        <v>335</v>
      </c>
      <c r="G179" s="207" t="s">
        <v>138</v>
      </c>
      <c r="H179" s="208">
        <v>3</v>
      </c>
      <c r="I179" s="209"/>
      <c r="J179" s="210">
        <f>ROUND(I179*H179,2)</f>
        <v>0</v>
      </c>
      <c r="K179" s="206" t="s">
        <v>19</v>
      </c>
      <c r="L179" s="39"/>
      <c r="M179" s="211" t="s">
        <v>19</v>
      </c>
      <c r="N179" s="212" t="s">
        <v>43</v>
      </c>
      <c r="O179" s="75"/>
      <c r="P179" s="201">
        <f>O179*H179</f>
        <v>0</v>
      </c>
      <c r="Q179" s="201">
        <v>0</v>
      </c>
      <c r="R179" s="201">
        <f>Q179*H179</f>
        <v>0</v>
      </c>
      <c r="S179" s="201">
        <v>0</v>
      </c>
      <c r="T179" s="202">
        <f>S179*H179</f>
        <v>0</v>
      </c>
      <c r="AR179" s="13" t="s">
        <v>87</v>
      </c>
      <c r="AT179" s="13" t="s">
        <v>358</v>
      </c>
      <c r="AU179" s="13" t="s">
        <v>77</v>
      </c>
      <c r="AY179" s="13" t="s">
        <v>134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13" t="s">
        <v>77</v>
      </c>
      <c r="BK179" s="203">
        <f>ROUND(I179*H179,2)</f>
        <v>0</v>
      </c>
      <c r="BL179" s="13" t="s">
        <v>87</v>
      </c>
      <c r="BM179" s="13" t="s">
        <v>361</v>
      </c>
    </row>
    <row r="180" s="1" customFormat="1" ht="14.4" customHeight="1">
      <c r="B180" s="34"/>
      <c r="C180" s="204" t="s">
        <v>72</v>
      </c>
      <c r="D180" s="204" t="s">
        <v>358</v>
      </c>
      <c r="E180" s="205" t="s">
        <v>506</v>
      </c>
      <c r="F180" s="206" t="s">
        <v>507</v>
      </c>
      <c r="G180" s="207" t="s">
        <v>150</v>
      </c>
      <c r="H180" s="208">
        <v>60</v>
      </c>
      <c r="I180" s="209"/>
      <c r="J180" s="210">
        <f>ROUND(I180*H180,2)</f>
        <v>0</v>
      </c>
      <c r="K180" s="206" t="s">
        <v>19</v>
      </c>
      <c r="L180" s="39"/>
      <c r="M180" s="211" t="s">
        <v>19</v>
      </c>
      <c r="N180" s="212" t="s">
        <v>43</v>
      </c>
      <c r="O180" s="75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AR180" s="13" t="s">
        <v>87</v>
      </c>
      <c r="AT180" s="13" t="s">
        <v>358</v>
      </c>
      <c r="AU180" s="13" t="s">
        <v>77</v>
      </c>
      <c r="AY180" s="13" t="s">
        <v>134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13" t="s">
        <v>77</v>
      </c>
      <c r="BK180" s="203">
        <f>ROUND(I180*H180,2)</f>
        <v>0</v>
      </c>
      <c r="BL180" s="13" t="s">
        <v>87</v>
      </c>
      <c r="BM180" s="13" t="s">
        <v>363</v>
      </c>
    </row>
    <row r="181" s="1" customFormat="1" ht="14.4" customHeight="1">
      <c r="B181" s="34"/>
      <c r="C181" s="204" t="s">
        <v>72</v>
      </c>
      <c r="D181" s="204" t="s">
        <v>358</v>
      </c>
      <c r="E181" s="205" t="s">
        <v>509</v>
      </c>
      <c r="F181" s="206" t="s">
        <v>338</v>
      </c>
      <c r="G181" s="207" t="s">
        <v>150</v>
      </c>
      <c r="H181" s="208">
        <v>60</v>
      </c>
      <c r="I181" s="209"/>
      <c r="J181" s="210">
        <f>ROUND(I181*H181,2)</f>
        <v>0</v>
      </c>
      <c r="K181" s="206" t="s">
        <v>19</v>
      </c>
      <c r="L181" s="39"/>
      <c r="M181" s="211" t="s">
        <v>19</v>
      </c>
      <c r="N181" s="212" t="s">
        <v>43</v>
      </c>
      <c r="O181" s="75"/>
      <c r="P181" s="201">
        <f>O181*H181</f>
        <v>0</v>
      </c>
      <c r="Q181" s="201">
        <v>0</v>
      </c>
      <c r="R181" s="201">
        <f>Q181*H181</f>
        <v>0</v>
      </c>
      <c r="S181" s="201">
        <v>0</v>
      </c>
      <c r="T181" s="202">
        <f>S181*H181</f>
        <v>0</v>
      </c>
      <c r="AR181" s="13" t="s">
        <v>87</v>
      </c>
      <c r="AT181" s="13" t="s">
        <v>358</v>
      </c>
      <c r="AU181" s="13" t="s">
        <v>77</v>
      </c>
      <c r="AY181" s="13" t="s">
        <v>134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13" t="s">
        <v>77</v>
      </c>
      <c r="BK181" s="203">
        <f>ROUND(I181*H181,2)</f>
        <v>0</v>
      </c>
      <c r="BL181" s="13" t="s">
        <v>87</v>
      </c>
      <c r="BM181" s="13" t="s">
        <v>365</v>
      </c>
    </row>
    <row r="182" s="1" customFormat="1" ht="14.4" customHeight="1">
      <c r="B182" s="34"/>
      <c r="C182" s="204" t="s">
        <v>72</v>
      </c>
      <c r="D182" s="204" t="s">
        <v>358</v>
      </c>
      <c r="E182" s="205" t="s">
        <v>511</v>
      </c>
      <c r="F182" s="206" t="s">
        <v>341</v>
      </c>
      <c r="G182" s="207" t="s">
        <v>138</v>
      </c>
      <c r="H182" s="208">
        <v>120</v>
      </c>
      <c r="I182" s="209"/>
      <c r="J182" s="210">
        <f>ROUND(I182*H182,2)</f>
        <v>0</v>
      </c>
      <c r="K182" s="206" t="s">
        <v>19</v>
      </c>
      <c r="L182" s="39"/>
      <c r="M182" s="211" t="s">
        <v>19</v>
      </c>
      <c r="N182" s="212" t="s">
        <v>43</v>
      </c>
      <c r="O182" s="75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AR182" s="13" t="s">
        <v>87</v>
      </c>
      <c r="AT182" s="13" t="s">
        <v>358</v>
      </c>
      <c r="AU182" s="13" t="s">
        <v>77</v>
      </c>
      <c r="AY182" s="13" t="s">
        <v>134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13" t="s">
        <v>77</v>
      </c>
      <c r="BK182" s="203">
        <f>ROUND(I182*H182,2)</f>
        <v>0</v>
      </c>
      <c r="BL182" s="13" t="s">
        <v>87</v>
      </c>
      <c r="BM182" s="13" t="s">
        <v>367</v>
      </c>
    </row>
    <row r="183" s="1" customFormat="1" ht="14.4" customHeight="1">
      <c r="B183" s="34"/>
      <c r="C183" s="204" t="s">
        <v>72</v>
      </c>
      <c r="D183" s="204" t="s">
        <v>358</v>
      </c>
      <c r="E183" s="205" t="s">
        <v>513</v>
      </c>
      <c r="F183" s="206" t="s">
        <v>344</v>
      </c>
      <c r="G183" s="207" t="s">
        <v>138</v>
      </c>
      <c r="H183" s="208">
        <v>36</v>
      </c>
      <c r="I183" s="209"/>
      <c r="J183" s="210">
        <f>ROUND(I183*H183,2)</f>
        <v>0</v>
      </c>
      <c r="K183" s="206" t="s">
        <v>19</v>
      </c>
      <c r="L183" s="39"/>
      <c r="M183" s="211" t="s">
        <v>19</v>
      </c>
      <c r="N183" s="212" t="s">
        <v>43</v>
      </c>
      <c r="O183" s="75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AR183" s="13" t="s">
        <v>87</v>
      </c>
      <c r="AT183" s="13" t="s">
        <v>358</v>
      </c>
      <c r="AU183" s="13" t="s">
        <v>77</v>
      </c>
      <c r="AY183" s="13" t="s">
        <v>134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13" t="s">
        <v>77</v>
      </c>
      <c r="BK183" s="203">
        <f>ROUND(I183*H183,2)</f>
        <v>0</v>
      </c>
      <c r="BL183" s="13" t="s">
        <v>87</v>
      </c>
      <c r="BM183" s="13" t="s">
        <v>369</v>
      </c>
    </row>
    <row r="184" s="1" customFormat="1" ht="14.4" customHeight="1">
      <c r="B184" s="34"/>
      <c r="C184" s="204" t="s">
        <v>72</v>
      </c>
      <c r="D184" s="204" t="s">
        <v>358</v>
      </c>
      <c r="E184" s="205" t="s">
        <v>515</v>
      </c>
      <c r="F184" s="206" t="s">
        <v>347</v>
      </c>
      <c r="G184" s="207" t="s">
        <v>150</v>
      </c>
      <c r="H184" s="208">
        <v>120</v>
      </c>
      <c r="I184" s="209"/>
      <c r="J184" s="210">
        <f>ROUND(I184*H184,2)</f>
        <v>0</v>
      </c>
      <c r="K184" s="206" t="s">
        <v>19</v>
      </c>
      <c r="L184" s="39"/>
      <c r="M184" s="211" t="s">
        <v>19</v>
      </c>
      <c r="N184" s="212" t="s">
        <v>43</v>
      </c>
      <c r="O184" s="75"/>
      <c r="P184" s="201">
        <f>O184*H184</f>
        <v>0</v>
      </c>
      <c r="Q184" s="201">
        <v>0</v>
      </c>
      <c r="R184" s="201">
        <f>Q184*H184</f>
        <v>0</v>
      </c>
      <c r="S184" s="201">
        <v>0</v>
      </c>
      <c r="T184" s="202">
        <f>S184*H184</f>
        <v>0</v>
      </c>
      <c r="AR184" s="13" t="s">
        <v>87</v>
      </c>
      <c r="AT184" s="13" t="s">
        <v>358</v>
      </c>
      <c r="AU184" s="13" t="s">
        <v>77</v>
      </c>
      <c r="AY184" s="13" t="s">
        <v>134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13" t="s">
        <v>77</v>
      </c>
      <c r="BK184" s="203">
        <f>ROUND(I184*H184,2)</f>
        <v>0</v>
      </c>
      <c r="BL184" s="13" t="s">
        <v>87</v>
      </c>
      <c r="BM184" s="13" t="s">
        <v>371</v>
      </c>
    </row>
    <row r="185" s="1" customFormat="1" ht="14.4" customHeight="1">
      <c r="B185" s="34"/>
      <c r="C185" s="204" t="s">
        <v>72</v>
      </c>
      <c r="D185" s="204" t="s">
        <v>358</v>
      </c>
      <c r="E185" s="205" t="s">
        <v>517</v>
      </c>
      <c r="F185" s="206" t="s">
        <v>350</v>
      </c>
      <c r="G185" s="207" t="s">
        <v>138</v>
      </c>
      <c r="H185" s="208">
        <v>240</v>
      </c>
      <c r="I185" s="209"/>
      <c r="J185" s="210">
        <f>ROUND(I185*H185,2)</f>
        <v>0</v>
      </c>
      <c r="K185" s="206" t="s">
        <v>19</v>
      </c>
      <c r="L185" s="39"/>
      <c r="M185" s="211" t="s">
        <v>19</v>
      </c>
      <c r="N185" s="212" t="s">
        <v>43</v>
      </c>
      <c r="O185" s="75"/>
      <c r="P185" s="201">
        <f>O185*H185</f>
        <v>0</v>
      </c>
      <c r="Q185" s="201">
        <v>0</v>
      </c>
      <c r="R185" s="201">
        <f>Q185*H185</f>
        <v>0</v>
      </c>
      <c r="S185" s="201">
        <v>0</v>
      </c>
      <c r="T185" s="202">
        <f>S185*H185</f>
        <v>0</v>
      </c>
      <c r="AR185" s="13" t="s">
        <v>87</v>
      </c>
      <c r="AT185" s="13" t="s">
        <v>358</v>
      </c>
      <c r="AU185" s="13" t="s">
        <v>77</v>
      </c>
      <c r="AY185" s="13" t="s">
        <v>134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13" t="s">
        <v>77</v>
      </c>
      <c r="BK185" s="203">
        <f>ROUND(I185*H185,2)</f>
        <v>0</v>
      </c>
      <c r="BL185" s="13" t="s">
        <v>87</v>
      </c>
      <c r="BM185" s="13" t="s">
        <v>374</v>
      </c>
    </row>
    <row r="186" s="1" customFormat="1" ht="14.4" customHeight="1">
      <c r="B186" s="34"/>
      <c r="C186" s="204" t="s">
        <v>72</v>
      </c>
      <c r="D186" s="204" t="s">
        <v>358</v>
      </c>
      <c r="E186" s="205" t="s">
        <v>519</v>
      </c>
      <c r="F186" s="206" t="s">
        <v>353</v>
      </c>
      <c r="G186" s="207" t="s">
        <v>150</v>
      </c>
      <c r="H186" s="208">
        <v>150</v>
      </c>
      <c r="I186" s="209"/>
      <c r="J186" s="210">
        <f>ROUND(I186*H186,2)</f>
        <v>0</v>
      </c>
      <c r="K186" s="206" t="s">
        <v>19</v>
      </c>
      <c r="L186" s="39"/>
      <c r="M186" s="211" t="s">
        <v>19</v>
      </c>
      <c r="N186" s="212" t="s">
        <v>43</v>
      </c>
      <c r="O186" s="75"/>
      <c r="P186" s="201">
        <f>O186*H186</f>
        <v>0</v>
      </c>
      <c r="Q186" s="201">
        <v>0</v>
      </c>
      <c r="R186" s="201">
        <f>Q186*H186</f>
        <v>0</v>
      </c>
      <c r="S186" s="201">
        <v>0</v>
      </c>
      <c r="T186" s="202">
        <f>S186*H186</f>
        <v>0</v>
      </c>
      <c r="AR186" s="13" t="s">
        <v>87</v>
      </c>
      <c r="AT186" s="13" t="s">
        <v>358</v>
      </c>
      <c r="AU186" s="13" t="s">
        <v>77</v>
      </c>
      <c r="AY186" s="13" t="s">
        <v>134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13" t="s">
        <v>77</v>
      </c>
      <c r="BK186" s="203">
        <f>ROUND(I186*H186,2)</f>
        <v>0</v>
      </c>
      <c r="BL186" s="13" t="s">
        <v>87</v>
      </c>
      <c r="BM186" s="13" t="s">
        <v>376</v>
      </c>
    </row>
    <row r="187" s="1" customFormat="1" ht="14.4" customHeight="1">
      <c r="B187" s="34"/>
      <c r="C187" s="204" t="s">
        <v>72</v>
      </c>
      <c r="D187" s="204" t="s">
        <v>358</v>
      </c>
      <c r="E187" s="205" t="s">
        <v>521</v>
      </c>
      <c r="F187" s="206" t="s">
        <v>356</v>
      </c>
      <c r="G187" s="207" t="s">
        <v>138</v>
      </c>
      <c r="H187" s="208">
        <v>300</v>
      </c>
      <c r="I187" s="209"/>
      <c r="J187" s="210">
        <f>ROUND(I187*H187,2)</f>
        <v>0</v>
      </c>
      <c r="K187" s="206" t="s">
        <v>19</v>
      </c>
      <c r="L187" s="39"/>
      <c r="M187" s="211" t="s">
        <v>19</v>
      </c>
      <c r="N187" s="212" t="s">
        <v>43</v>
      </c>
      <c r="O187" s="75"/>
      <c r="P187" s="201">
        <f>O187*H187</f>
        <v>0</v>
      </c>
      <c r="Q187" s="201">
        <v>0</v>
      </c>
      <c r="R187" s="201">
        <f>Q187*H187</f>
        <v>0</v>
      </c>
      <c r="S187" s="201">
        <v>0</v>
      </c>
      <c r="T187" s="202">
        <f>S187*H187</f>
        <v>0</v>
      </c>
      <c r="AR187" s="13" t="s">
        <v>87</v>
      </c>
      <c r="AT187" s="13" t="s">
        <v>358</v>
      </c>
      <c r="AU187" s="13" t="s">
        <v>77</v>
      </c>
      <c r="AY187" s="13" t="s">
        <v>134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13" t="s">
        <v>77</v>
      </c>
      <c r="BK187" s="203">
        <f>ROUND(I187*H187,2)</f>
        <v>0</v>
      </c>
      <c r="BL187" s="13" t="s">
        <v>87</v>
      </c>
      <c r="BM187" s="13" t="s">
        <v>379</v>
      </c>
    </row>
    <row r="188" s="1" customFormat="1" ht="14.4" customHeight="1">
      <c r="B188" s="34"/>
      <c r="C188" s="204" t="s">
        <v>72</v>
      </c>
      <c r="D188" s="204" t="s">
        <v>358</v>
      </c>
      <c r="E188" s="205" t="s">
        <v>523</v>
      </c>
      <c r="F188" s="206" t="s">
        <v>524</v>
      </c>
      <c r="G188" s="207" t="s">
        <v>138</v>
      </c>
      <c r="H188" s="208">
        <v>15</v>
      </c>
      <c r="I188" s="209"/>
      <c r="J188" s="210">
        <f>ROUND(I188*H188,2)</f>
        <v>0</v>
      </c>
      <c r="K188" s="206" t="s">
        <v>19</v>
      </c>
      <c r="L188" s="39"/>
      <c r="M188" s="211" t="s">
        <v>19</v>
      </c>
      <c r="N188" s="212" t="s">
        <v>43</v>
      </c>
      <c r="O188" s="75"/>
      <c r="P188" s="201">
        <f>O188*H188</f>
        <v>0</v>
      </c>
      <c r="Q188" s="201">
        <v>0</v>
      </c>
      <c r="R188" s="201">
        <f>Q188*H188</f>
        <v>0</v>
      </c>
      <c r="S188" s="201">
        <v>0</v>
      </c>
      <c r="T188" s="202">
        <f>S188*H188</f>
        <v>0</v>
      </c>
      <c r="AR188" s="13" t="s">
        <v>87</v>
      </c>
      <c r="AT188" s="13" t="s">
        <v>358</v>
      </c>
      <c r="AU188" s="13" t="s">
        <v>77</v>
      </c>
      <c r="AY188" s="13" t="s">
        <v>134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13" t="s">
        <v>77</v>
      </c>
      <c r="BK188" s="203">
        <f>ROUND(I188*H188,2)</f>
        <v>0</v>
      </c>
      <c r="BL188" s="13" t="s">
        <v>87</v>
      </c>
      <c r="BM188" s="13" t="s">
        <v>381</v>
      </c>
    </row>
    <row r="189" s="9" customFormat="1" ht="25.92" customHeight="1">
      <c r="B189" s="177"/>
      <c r="C189" s="178"/>
      <c r="D189" s="179" t="s">
        <v>71</v>
      </c>
      <c r="E189" s="180" t="s">
        <v>526</v>
      </c>
      <c r="F189" s="180" t="s">
        <v>527</v>
      </c>
      <c r="G189" s="178"/>
      <c r="H189" s="178"/>
      <c r="I189" s="181"/>
      <c r="J189" s="182">
        <f>BK189</f>
        <v>0</v>
      </c>
      <c r="K189" s="178"/>
      <c r="L189" s="183"/>
      <c r="M189" s="184"/>
      <c r="N189" s="185"/>
      <c r="O189" s="185"/>
      <c r="P189" s="186">
        <f>SUM(P190:P194)</f>
        <v>0</v>
      </c>
      <c r="Q189" s="185"/>
      <c r="R189" s="186">
        <f>SUM(R190:R194)</f>
        <v>0</v>
      </c>
      <c r="S189" s="185"/>
      <c r="T189" s="187">
        <f>SUM(T190:T194)</f>
        <v>0</v>
      </c>
      <c r="AR189" s="188" t="s">
        <v>87</v>
      </c>
      <c r="AT189" s="189" t="s">
        <v>71</v>
      </c>
      <c r="AU189" s="189" t="s">
        <v>72</v>
      </c>
      <c r="AY189" s="188" t="s">
        <v>134</v>
      </c>
      <c r="BK189" s="190">
        <f>SUM(BK190:BK194)</f>
        <v>0</v>
      </c>
    </row>
    <row r="190" s="1" customFormat="1" ht="20.4" customHeight="1">
      <c r="B190" s="34"/>
      <c r="C190" s="204" t="s">
        <v>8</v>
      </c>
      <c r="D190" s="204" t="s">
        <v>358</v>
      </c>
      <c r="E190" s="205" t="s">
        <v>528</v>
      </c>
      <c r="F190" s="206" t="s">
        <v>529</v>
      </c>
      <c r="G190" s="207" t="s">
        <v>530</v>
      </c>
      <c r="H190" s="208">
        <v>4</v>
      </c>
      <c r="I190" s="209"/>
      <c r="J190" s="210">
        <f>ROUND(I190*H190,2)</f>
        <v>0</v>
      </c>
      <c r="K190" s="206" t="s">
        <v>151</v>
      </c>
      <c r="L190" s="39"/>
      <c r="M190" s="211" t="s">
        <v>19</v>
      </c>
      <c r="N190" s="212" t="s">
        <v>43</v>
      </c>
      <c r="O190" s="75"/>
      <c r="P190" s="201">
        <f>O190*H190</f>
        <v>0</v>
      </c>
      <c r="Q190" s="201">
        <v>0</v>
      </c>
      <c r="R190" s="201">
        <f>Q190*H190</f>
        <v>0</v>
      </c>
      <c r="S190" s="201">
        <v>0</v>
      </c>
      <c r="T190" s="202">
        <f>S190*H190</f>
        <v>0</v>
      </c>
      <c r="AR190" s="13" t="s">
        <v>77</v>
      </c>
      <c r="AT190" s="13" t="s">
        <v>358</v>
      </c>
      <c r="AU190" s="13" t="s">
        <v>77</v>
      </c>
      <c r="AY190" s="13" t="s">
        <v>134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13" t="s">
        <v>77</v>
      </c>
      <c r="BK190" s="203">
        <f>ROUND(I190*H190,2)</f>
        <v>0</v>
      </c>
      <c r="BL190" s="13" t="s">
        <v>77</v>
      </c>
      <c r="BM190" s="13" t="s">
        <v>595</v>
      </c>
    </row>
    <row r="191" s="10" customFormat="1">
      <c r="B191" s="213"/>
      <c r="C191" s="214"/>
      <c r="D191" s="215" t="s">
        <v>532</v>
      </c>
      <c r="E191" s="214"/>
      <c r="F191" s="216" t="s">
        <v>596</v>
      </c>
      <c r="G191" s="214"/>
      <c r="H191" s="217">
        <v>4</v>
      </c>
      <c r="I191" s="218"/>
      <c r="J191" s="214"/>
      <c r="K191" s="214"/>
      <c r="L191" s="219"/>
      <c r="M191" s="220"/>
      <c r="N191" s="221"/>
      <c r="O191" s="221"/>
      <c r="P191" s="221"/>
      <c r="Q191" s="221"/>
      <c r="R191" s="221"/>
      <c r="S191" s="221"/>
      <c r="T191" s="222"/>
      <c r="AT191" s="223" t="s">
        <v>532</v>
      </c>
      <c r="AU191" s="223" t="s">
        <v>77</v>
      </c>
      <c r="AV191" s="10" t="s">
        <v>81</v>
      </c>
      <c r="AW191" s="10" t="s">
        <v>4</v>
      </c>
      <c r="AX191" s="10" t="s">
        <v>77</v>
      </c>
      <c r="AY191" s="223" t="s">
        <v>134</v>
      </c>
    </row>
    <row r="192" s="1" customFormat="1" ht="14.4" customHeight="1">
      <c r="B192" s="34"/>
      <c r="C192" s="204" t="s">
        <v>81</v>
      </c>
      <c r="D192" s="204" t="s">
        <v>358</v>
      </c>
      <c r="E192" s="205" t="s">
        <v>534</v>
      </c>
      <c r="F192" s="206" t="s">
        <v>535</v>
      </c>
      <c r="G192" s="207" t="s">
        <v>163</v>
      </c>
      <c r="H192" s="208">
        <v>2</v>
      </c>
      <c r="I192" s="209"/>
      <c r="J192" s="210">
        <f>ROUND(I192*H192,2)</f>
        <v>0</v>
      </c>
      <c r="K192" s="206" t="s">
        <v>19</v>
      </c>
      <c r="L192" s="39"/>
      <c r="M192" s="211" t="s">
        <v>19</v>
      </c>
      <c r="N192" s="212" t="s">
        <v>43</v>
      </c>
      <c r="O192" s="75"/>
      <c r="P192" s="201">
        <f>O192*H192</f>
        <v>0</v>
      </c>
      <c r="Q192" s="201">
        <v>0</v>
      </c>
      <c r="R192" s="201">
        <f>Q192*H192</f>
        <v>0</v>
      </c>
      <c r="S192" s="201">
        <v>0</v>
      </c>
      <c r="T192" s="202">
        <f>S192*H192</f>
        <v>0</v>
      </c>
      <c r="AR192" s="13" t="s">
        <v>597</v>
      </c>
      <c r="AT192" s="13" t="s">
        <v>358</v>
      </c>
      <c r="AU192" s="13" t="s">
        <v>77</v>
      </c>
      <c r="AY192" s="13" t="s">
        <v>134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13" t="s">
        <v>77</v>
      </c>
      <c r="BK192" s="203">
        <f>ROUND(I192*H192,2)</f>
        <v>0</v>
      </c>
      <c r="BL192" s="13" t="s">
        <v>597</v>
      </c>
      <c r="BM192" s="13" t="s">
        <v>389</v>
      </c>
    </row>
    <row r="193" s="1" customFormat="1" ht="14.4" customHeight="1">
      <c r="B193" s="34"/>
      <c r="C193" s="204" t="s">
        <v>84</v>
      </c>
      <c r="D193" s="204" t="s">
        <v>358</v>
      </c>
      <c r="E193" s="205" t="s">
        <v>537</v>
      </c>
      <c r="F193" s="206" t="s">
        <v>538</v>
      </c>
      <c r="G193" s="207" t="s">
        <v>163</v>
      </c>
      <c r="H193" s="208">
        <v>4</v>
      </c>
      <c r="I193" s="209"/>
      <c r="J193" s="210">
        <f>ROUND(I193*H193,2)</f>
        <v>0</v>
      </c>
      <c r="K193" s="206" t="s">
        <v>19</v>
      </c>
      <c r="L193" s="39"/>
      <c r="M193" s="211" t="s">
        <v>19</v>
      </c>
      <c r="N193" s="212" t="s">
        <v>43</v>
      </c>
      <c r="O193" s="75"/>
      <c r="P193" s="201">
        <f>O193*H193</f>
        <v>0</v>
      </c>
      <c r="Q193" s="201">
        <v>0</v>
      </c>
      <c r="R193" s="201">
        <f>Q193*H193</f>
        <v>0</v>
      </c>
      <c r="S193" s="201">
        <v>0</v>
      </c>
      <c r="T193" s="202">
        <f>S193*H193</f>
        <v>0</v>
      </c>
      <c r="AR193" s="13" t="s">
        <v>597</v>
      </c>
      <c r="AT193" s="13" t="s">
        <v>358</v>
      </c>
      <c r="AU193" s="13" t="s">
        <v>77</v>
      </c>
      <c r="AY193" s="13" t="s">
        <v>134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13" t="s">
        <v>77</v>
      </c>
      <c r="BK193" s="203">
        <f>ROUND(I193*H193,2)</f>
        <v>0</v>
      </c>
      <c r="BL193" s="13" t="s">
        <v>597</v>
      </c>
      <c r="BM193" s="13" t="s">
        <v>391</v>
      </c>
    </row>
    <row r="194" s="1" customFormat="1" ht="20.4" customHeight="1">
      <c r="B194" s="34"/>
      <c r="C194" s="204" t="s">
        <v>87</v>
      </c>
      <c r="D194" s="204" t="s">
        <v>358</v>
      </c>
      <c r="E194" s="205" t="s">
        <v>540</v>
      </c>
      <c r="F194" s="206" t="s">
        <v>541</v>
      </c>
      <c r="G194" s="207" t="s">
        <v>163</v>
      </c>
      <c r="H194" s="208">
        <v>1</v>
      </c>
      <c r="I194" s="209"/>
      <c r="J194" s="210">
        <f>ROUND(I194*H194,2)</f>
        <v>0</v>
      </c>
      <c r="K194" s="206" t="s">
        <v>19</v>
      </c>
      <c r="L194" s="39"/>
      <c r="M194" s="211" t="s">
        <v>19</v>
      </c>
      <c r="N194" s="212" t="s">
        <v>43</v>
      </c>
      <c r="O194" s="75"/>
      <c r="P194" s="201">
        <f>O194*H194</f>
        <v>0</v>
      </c>
      <c r="Q194" s="201">
        <v>0</v>
      </c>
      <c r="R194" s="201">
        <f>Q194*H194</f>
        <v>0</v>
      </c>
      <c r="S194" s="201">
        <v>0</v>
      </c>
      <c r="T194" s="202">
        <f>S194*H194</f>
        <v>0</v>
      </c>
      <c r="AR194" s="13" t="s">
        <v>597</v>
      </c>
      <c r="AT194" s="13" t="s">
        <v>358</v>
      </c>
      <c r="AU194" s="13" t="s">
        <v>77</v>
      </c>
      <c r="AY194" s="13" t="s">
        <v>134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13" t="s">
        <v>77</v>
      </c>
      <c r="BK194" s="203">
        <f>ROUND(I194*H194,2)</f>
        <v>0</v>
      </c>
      <c r="BL194" s="13" t="s">
        <v>597</v>
      </c>
      <c r="BM194" s="13" t="s">
        <v>394</v>
      </c>
    </row>
    <row r="195" s="9" customFormat="1" ht="25.92" customHeight="1">
      <c r="B195" s="177"/>
      <c r="C195" s="178"/>
      <c r="D195" s="179" t="s">
        <v>71</v>
      </c>
      <c r="E195" s="180" t="s">
        <v>543</v>
      </c>
      <c r="F195" s="180" t="s">
        <v>544</v>
      </c>
      <c r="G195" s="178"/>
      <c r="H195" s="178"/>
      <c r="I195" s="181"/>
      <c r="J195" s="182">
        <f>BK195</f>
        <v>0</v>
      </c>
      <c r="K195" s="178"/>
      <c r="L195" s="183"/>
      <c r="M195" s="184"/>
      <c r="N195" s="185"/>
      <c r="O195" s="185"/>
      <c r="P195" s="186">
        <f>SUM(P196:P197)</f>
        <v>0</v>
      </c>
      <c r="Q195" s="185"/>
      <c r="R195" s="186">
        <f>SUM(R196:R197)</f>
        <v>0</v>
      </c>
      <c r="S195" s="185"/>
      <c r="T195" s="187">
        <f>SUM(T196:T197)</f>
        <v>0</v>
      </c>
      <c r="AR195" s="188" t="s">
        <v>90</v>
      </c>
      <c r="AT195" s="189" t="s">
        <v>71</v>
      </c>
      <c r="AU195" s="189" t="s">
        <v>72</v>
      </c>
      <c r="AY195" s="188" t="s">
        <v>134</v>
      </c>
      <c r="BK195" s="190">
        <f>SUM(BK196:BK197)</f>
        <v>0</v>
      </c>
    </row>
    <row r="196" s="1" customFormat="1" ht="14.4" customHeight="1">
      <c r="B196" s="34"/>
      <c r="C196" s="204" t="s">
        <v>93</v>
      </c>
      <c r="D196" s="204" t="s">
        <v>358</v>
      </c>
      <c r="E196" s="205" t="s">
        <v>598</v>
      </c>
      <c r="F196" s="206" t="s">
        <v>599</v>
      </c>
      <c r="G196" s="207" t="s">
        <v>547</v>
      </c>
      <c r="H196" s="224"/>
      <c r="I196" s="209"/>
      <c r="J196" s="210">
        <f>ROUND(I196*H196,2)</f>
        <v>0</v>
      </c>
      <c r="K196" s="206" t="s">
        <v>19</v>
      </c>
      <c r="L196" s="39"/>
      <c r="M196" s="211" t="s">
        <v>19</v>
      </c>
      <c r="N196" s="212" t="s">
        <v>43</v>
      </c>
      <c r="O196" s="75"/>
      <c r="P196" s="201">
        <f>O196*H196</f>
        <v>0</v>
      </c>
      <c r="Q196" s="201">
        <v>0</v>
      </c>
      <c r="R196" s="201">
        <f>Q196*H196</f>
        <v>0</v>
      </c>
      <c r="S196" s="201">
        <v>0</v>
      </c>
      <c r="T196" s="202">
        <f>S196*H196</f>
        <v>0</v>
      </c>
      <c r="AR196" s="13" t="s">
        <v>87</v>
      </c>
      <c r="AT196" s="13" t="s">
        <v>358</v>
      </c>
      <c r="AU196" s="13" t="s">
        <v>77</v>
      </c>
      <c r="AY196" s="13" t="s">
        <v>134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13" t="s">
        <v>77</v>
      </c>
      <c r="BK196" s="203">
        <f>ROUND(I196*H196,2)</f>
        <v>0</v>
      </c>
      <c r="BL196" s="13" t="s">
        <v>87</v>
      </c>
      <c r="BM196" s="13" t="s">
        <v>396</v>
      </c>
    </row>
    <row r="197" s="1" customFormat="1" ht="40.8" customHeight="1">
      <c r="B197" s="34"/>
      <c r="C197" s="204" t="s">
        <v>96</v>
      </c>
      <c r="D197" s="204" t="s">
        <v>358</v>
      </c>
      <c r="E197" s="205" t="s">
        <v>549</v>
      </c>
      <c r="F197" s="206" t="s">
        <v>550</v>
      </c>
      <c r="G197" s="207" t="s">
        <v>547</v>
      </c>
      <c r="H197" s="224"/>
      <c r="I197" s="209"/>
      <c r="J197" s="210">
        <f>ROUND(I197*H197,2)</f>
        <v>0</v>
      </c>
      <c r="K197" s="206" t="s">
        <v>19</v>
      </c>
      <c r="L197" s="39"/>
      <c r="M197" s="229" t="s">
        <v>19</v>
      </c>
      <c r="N197" s="230" t="s">
        <v>43</v>
      </c>
      <c r="O197" s="227"/>
      <c r="P197" s="231">
        <f>O197*H197</f>
        <v>0</v>
      </c>
      <c r="Q197" s="231">
        <v>0</v>
      </c>
      <c r="R197" s="231">
        <f>Q197*H197</f>
        <v>0</v>
      </c>
      <c r="S197" s="231">
        <v>0</v>
      </c>
      <c r="T197" s="232">
        <f>S197*H197</f>
        <v>0</v>
      </c>
      <c r="AR197" s="13" t="s">
        <v>87</v>
      </c>
      <c r="AT197" s="13" t="s">
        <v>358</v>
      </c>
      <c r="AU197" s="13" t="s">
        <v>77</v>
      </c>
      <c r="AY197" s="13" t="s">
        <v>134</v>
      </c>
      <c r="BE197" s="203">
        <f>IF(N197="základní",J197,0)</f>
        <v>0</v>
      </c>
      <c r="BF197" s="203">
        <f>IF(N197="snížená",J197,0)</f>
        <v>0</v>
      </c>
      <c r="BG197" s="203">
        <f>IF(N197="zákl. přenesená",J197,0)</f>
        <v>0</v>
      </c>
      <c r="BH197" s="203">
        <f>IF(N197="sníž. přenesená",J197,0)</f>
        <v>0</v>
      </c>
      <c r="BI197" s="203">
        <f>IF(N197="nulová",J197,0)</f>
        <v>0</v>
      </c>
      <c r="BJ197" s="13" t="s">
        <v>77</v>
      </c>
      <c r="BK197" s="203">
        <f>ROUND(I197*H197,2)</f>
        <v>0</v>
      </c>
      <c r="BL197" s="13" t="s">
        <v>87</v>
      </c>
      <c r="BM197" s="13" t="s">
        <v>398</v>
      </c>
    </row>
    <row r="198" s="1" customFormat="1" ht="6.96" customHeight="1">
      <c r="B198" s="53"/>
      <c r="C198" s="54"/>
      <c r="D198" s="54"/>
      <c r="E198" s="54"/>
      <c r="F198" s="54"/>
      <c r="G198" s="54"/>
      <c r="H198" s="54"/>
      <c r="I198" s="150"/>
      <c r="J198" s="54"/>
      <c r="K198" s="54"/>
      <c r="L198" s="39"/>
    </row>
  </sheetData>
  <sheetProtection sheet="1" autoFilter="0" formatColumns="0" formatRows="0" objects="1" scenarios="1" spinCount="100000" saltValue="9Hj5kZXk6qBWA6BZ9Lmrl0n9ZriqQcwIIRG+mJjJ4UI1o11Nav2pxlLTcYI5MEHDuKtB4B+a2v4wrEQNBA6nyw==" hashValue="vRUNVqSiXd5gd+VO+UJOFsKFUejzKdA1JdCtwDXDAYfr5AT3GRBGOebR3GMrZM9vHf0ZeyjJQXXkazMv8OcOXw==" algorithmName="SHA-512" password="CC35"/>
  <autoFilter ref="C86:K197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86.43" customWidth="1"/>
    <col min="7" max="7" width="7.43" customWidth="1"/>
    <col min="8" max="8" width="9.57" customWidth="1"/>
    <col min="9" max="9" width="12.14" style="119" customWidth="1"/>
    <col min="10" max="10" width="20.14" customWidth="1"/>
    <col min="11" max="11" width="13.29" customWidth="1"/>
    <col min="12" max="12" width="8" customWidth="1"/>
    <col min="13" max="13" width="9.29" hidden="1" customWidth="1"/>
    <col min="14" max="14" width="9.14" hidden="1"/>
    <col min="15" max="15" width="12.14" hidden="1" customWidth="1"/>
    <col min="16" max="16" width="12.14" hidden="1" customWidth="1"/>
    <col min="17" max="17" width="12.14" hidden="1" customWidth="1"/>
    <col min="18" max="18" width="12.14" hidden="1" customWidth="1"/>
    <col min="19" max="19" width="12.14" hidden="1" customWidth="1"/>
    <col min="20" max="20" width="12.14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2" ht="36.96" customHeight="1">
      <c r="L2"/>
      <c r="AT2" s="13" t="s">
        <v>86</v>
      </c>
    </row>
    <row r="3" ht="6.96" customHeight="1">
      <c r="B3" s="120"/>
      <c r="C3" s="121"/>
      <c r="D3" s="121"/>
      <c r="E3" s="121"/>
      <c r="F3" s="121"/>
      <c r="G3" s="121"/>
      <c r="H3" s="121"/>
      <c r="I3" s="122"/>
      <c r="J3" s="121"/>
      <c r="K3" s="121"/>
      <c r="L3" s="16"/>
      <c r="AT3" s="13" t="s">
        <v>81</v>
      </c>
    </row>
    <row r="4" ht="24.96" customHeight="1">
      <c r="B4" s="16"/>
      <c r="D4" s="123" t="s">
        <v>105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24" t="s">
        <v>16</v>
      </c>
      <c r="L6" s="16"/>
    </row>
    <row r="7" ht="14.4" customHeight="1">
      <c r="B7" s="16"/>
      <c r="E7" s="125" t="str">
        <f>'Rekapitulace stavby'!K6</f>
        <v>Oprava informačního zařízení v žst. Zdice, Hořovice, Praha Uhříněves, Říčany, Strančice a Benešov u Prahy.</v>
      </c>
      <c r="F7" s="124"/>
      <c r="G7" s="124"/>
      <c r="H7" s="124"/>
      <c r="L7" s="16"/>
    </row>
    <row r="8" s="1" customFormat="1" ht="12" customHeight="1">
      <c r="B8" s="39"/>
      <c r="D8" s="124" t="s">
        <v>106</v>
      </c>
      <c r="I8" s="126"/>
      <c r="L8" s="39"/>
    </row>
    <row r="9" s="1" customFormat="1" ht="36.96" customHeight="1">
      <c r="B9" s="39"/>
      <c r="E9" s="127" t="s">
        <v>600</v>
      </c>
      <c r="F9" s="1"/>
      <c r="G9" s="1"/>
      <c r="H9" s="1"/>
      <c r="I9" s="126"/>
      <c r="L9" s="39"/>
    </row>
    <row r="10" s="1" customFormat="1">
      <c r="B10" s="39"/>
      <c r="I10" s="126"/>
      <c r="L10" s="39"/>
    </row>
    <row r="11" s="1" customFormat="1" ht="12" customHeight="1">
      <c r="B11" s="39"/>
      <c r="D11" s="124" t="s">
        <v>18</v>
      </c>
      <c r="F11" s="13" t="s">
        <v>19</v>
      </c>
      <c r="I11" s="128" t="s">
        <v>20</v>
      </c>
      <c r="J11" s="13" t="s">
        <v>19</v>
      </c>
      <c r="L11" s="39"/>
    </row>
    <row r="12" s="1" customFormat="1" ht="12" customHeight="1">
      <c r="B12" s="39"/>
      <c r="D12" s="124" t="s">
        <v>21</v>
      </c>
      <c r="F12" s="13" t="s">
        <v>601</v>
      </c>
      <c r="I12" s="128" t="s">
        <v>23</v>
      </c>
      <c r="J12" s="129" t="str">
        <f>'Rekapitulace stavby'!AN8</f>
        <v>14. 6. 2019</v>
      </c>
      <c r="L12" s="39"/>
    </row>
    <row r="13" s="1" customFormat="1" ht="10.8" customHeight="1">
      <c r="B13" s="39"/>
      <c r="I13" s="126"/>
      <c r="L13" s="39"/>
    </row>
    <row r="14" s="1" customFormat="1" ht="12" customHeight="1">
      <c r="B14" s="39"/>
      <c r="D14" s="124" t="s">
        <v>25</v>
      </c>
      <c r="I14" s="128" t="s">
        <v>26</v>
      </c>
      <c r="J14" s="13" t="s">
        <v>19</v>
      </c>
      <c r="L14" s="39"/>
    </row>
    <row r="15" s="1" customFormat="1" ht="18" customHeight="1">
      <c r="B15" s="39"/>
      <c r="E15" s="13" t="s">
        <v>27</v>
      </c>
      <c r="I15" s="128" t="s">
        <v>28</v>
      </c>
      <c r="J15" s="13" t="s">
        <v>19</v>
      </c>
      <c r="L15" s="39"/>
    </row>
    <row r="16" s="1" customFormat="1" ht="6.96" customHeight="1">
      <c r="B16" s="39"/>
      <c r="I16" s="126"/>
      <c r="L16" s="39"/>
    </row>
    <row r="17" s="1" customFormat="1" ht="12" customHeight="1">
      <c r="B17" s="39"/>
      <c r="D17" s="124" t="s">
        <v>29</v>
      </c>
      <c r="I17" s="128" t="s">
        <v>26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8" t="s">
        <v>28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6"/>
      <c r="L19" s="39"/>
    </row>
    <row r="20" s="1" customFormat="1" ht="12" customHeight="1">
      <c r="B20" s="39"/>
      <c r="D20" s="124" t="s">
        <v>31</v>
      </c>
      <c r="I20" s="128" t="s">
        <v>26</v>
      </c>
      <c r="J20" s="13" t="s">
        <v>19</v>
      </c>
      <c r="L20" s="39"/>
    </row>
    <row r="21" s="1" customFormat="1" ht="18" customHeight="1">
      <c r="B21" s="39"/>
      <c r="E21" s="13" t="s">
        <v>32</v>
      </c>
      <c r="I21" s="128" t="s">
        <v>28</v>
      </c>
      <c r="J21" s="13" t="s">
        <v>19</v>
      </c>
      <c r="L21" s="39"/>
    </row>
    <row r="22" s="1" customFormat="1" ht="6.96" customHeight="1">
      <c r="B22" s="39"/>
      <c r="I22" s="126"/>
      <c r="L22" s="39"/>
    </row>
    <row r="23" s="1" customFormat="1" ht="12" customHeight="1">
      <c r="B23" s="39"/>
      <c r="D23" s="124" t="s">
        <v>34</v>
      </c>
      <c r="I23" s="128" t="s">
        <v>26</v>
      </c>
      <c r="J23" s="13" t="s">
        <v>19</v>
      </c>
      <c r="L23" s="39"/>
    </row>
    <row r="24" s="1" customFormat="1" ht="18" customHeight="1">
      <c r="B24" s="39"/>
      <c r="E24" s="13" t="s">
        <v>35</v>
      </c>
      <c r="I24" s="128" t="s">
        <v>28</v>
      </c>
      <c r="J24" s="13" t="s">
        <v>19</v>
      </c>
      <c r="L24" s="39"/>
    </row>
    <row r="25" s="1" customFormat="1" ht="6.96" customHeight="1">
      <c r="B25" s="39"/>
      <c r="I25" s="126"/>
      <c r="L25" s="39"/>
    </row>
    <row r="26" s="1" customFormat="1" ht="12" customHeight="1">
      <c r="B26" s="39"/>
      <c r="D26" s="124" t="s">
        <v>36</v>
      </c>
      <c r="I26" s="126"/>
      <c r="L26" s="39"/>
    </row>
    <row r="27" s="6" customFormat="1" ht="30.6" customHeight="1">
      <c r="B27" s="130"/>
      <c r="E27" s="131" t="s">
        <v>37</v>
      </c>
      <c r="F27" s="131"/>
      <c r="G27" s="131"/>
      <c r="H27" s="131"/>
      <c r="I27" s="132"/>
      <c r="L27" s="130"/>
    </row>
    <row r="28" s="1" customFormat="1" ht="6.96" customHeight="1">
      <c r="B28" s="39"/>
      <c r="I28" s="126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33"/>
      <c r="J29" s="67"/>
      <c r="K29" s="67"/>
      <c r="L29" s="39"/>
    </row>
    <row r="30" s="1" customFormat="1" ht="25.44" customHeight="1">
      <c r="B30" s="39"/>
      <c r="D30" s="134" t="s">
        <v>38</v>
      </c>
      <c r="I30" s="126"/>
      <c r="J30" s="135">
        <f>ROUND(J87,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33"/>
      <c r="J31" s="67"/>
      <c r="K31" s="67"/>
      <c r="L31" s="39"/>
    </row>
    <row r="32" s="1" customFormat="1" ht="14.4" customHeight="1">
      <c r="B32" s="39"/>
      <c r="F32" s="136" t="s">
        <v>40</v>
      </c>
      <c r="I32" s="137" t="s">
        <v>39</v>
      </c>
      <c r="J32" s="136" t="s">
        <v>41</v>
      </c>
      <c r="L32" s="39"/>
    </row>
    <row r="33" s="1" customFormat="1" ht="14.4" customHeight="1">
      <c r="B33" s="39"/>
      <c r="D33" s="124" t="s">
        <v>42</v>
      </c>
      <c r="E33" s="124" t="s">
        <v>43</v>
      </c>
      <c r="F33" s="138">
        <f>ROUND((SUM(BE87:BE194)),  2)</f>
        <v>0</v>
      </c>
      <c r="I33" s="139">
        <v>0.20999999999999999</v>
      </c>
      <c r="J33" s="138">
        <f>ROUND(((SUM(BE87:BE194))*I33),  2)</f>
        <v>0</v>
      </c>
      <c r="L33" s="39"/>
    </row>
    <row r="34" s="1" customFormat="1" ht="14.4" customHeight="1">
      <c r="B34" s="39"/>
      <c r="E34" s="124" t="s">
        <v>44</v>
      </c>
      <c r="F34" s="138">
        <f>ROUND((SUM(BF87:BF194)),  2)</f>
        <v>0</v>
      </c>
      <c r="I34" s="139">
        <v>0.14999999999999999</v>
      </c>
      <c r="J34" s="138">
        <f>ROUND(((SUM(BF87:BF194))*I34),  2)</f>
        <v>0</v>
      </c>
      <c r="L34" s="39"/>
    </row>
    <row r="35" hidden="1" s="1" customFormat="1" ht="14.4" customHeight="1">
      <c r="B35" s="39"/>
      <c r="E35" s="124" t="s">
        <v>45</v>
      </c>
      <c r="F35" s="138">
        <f>ROUND((SUM(BG87:BG194)),  2)</f>
        <v>0</v>
      </c>
      <c r="I35" s="139">
        <v>0.20999999999999999</v>
      </c>
      <c r="J35" s="138">
        <f>0</f>
        <v>0</v>
      </c>
      <c r="L35" s="39"/>
    </row>
    <row r="36" hidden="1" s="1" customFormat="1" ht="14.4" customHeight="1">
      <c r="B36" s="39"/>
      <c r="E36" s="124" t="s">
        <v>46</v>
      </c>
      <c r="F36" s="138">
        <f>ROUND((SUM(BH87:BH194)),  2)</f>
        <v>0</v>
      </c>
      <c r="I36" s="139">
        <v>0.14999999999999999</v>
      </c>
      <c r="J36" s="138">
        <f>0</f>
        <v>0</v>
      </c>
      <c r="L36" s="39"/>
    </row>
    <row r="37" hidden="1" s="1" customFormat="1" ht="14.4" customHeight="1">
      <c r="B37" s="39"/>
      <c r="E37" s="124" t="s">
        <v>47</v>
      </c>
      <c r="F37" s="138">
        <f>ROUND((SUM(BI87:BI194)),  2)</f>
        <v>0</v>
      </c>
      <c r="I37" s="139">
        <v>0</v>
      </c>
      <c r="J37" s="138">
        <f>0</f>
        <v>0</v>
      </c>
      <c r="L37" s="39"/>
    </row>
    <row r="38" s="1" customFormat="1" ht="6.96" customHeight="1">
      <c r="B38" s="39"/>
      <c r="I38" s="126"/>
      <c r="L38" s="39"/>
    </row>
    <row r="39" s="1" customFormat="1" ht="25.44" customHeight="1">
      <c r="B39" s="39"/>
      <c r="C39" s="140"/>
      <c r="D39" s="141" t="s">
        <v>48</v>
      </c>
      <c r="E39" s="142"/>
      <c r="F39" s="142"/>
      <c r="G39" s="143" t="s">
        <v>49</v>
      </c>
      <c r="H39" s="144" t="s">
        <v>50</v>
      </c>
      <c r="I39" s="145"/>
      <c r="J39" s="146">
        <f>SUM(J30:J37)</f>
        <v>0</v>
      </c>
      <c r="K39" s="147"/>
      <c r="L39" s="39"/>
    </row>
    <row r="40" s="1" customFormat="1" ht="14.4" customHeight="1">
      <c r="B40" s="148"/>
      <c r="C40" s="149"/>
      <c r="D40" s="149"/>
      <c r="E40" s="149"/>
      <c r="F40" s="149"/>
      <c r="G40" s="149"/>
      <c r="H40" s="149"/>
      <c r="I40" s="150"/>
      <c r="J40" s="149"/>
      <c r="K40" s="149"/>
      <c r="L40" s="39"/>
    </row>
    <row r="44" s="1" customFormat="1" ht="6.96" customHeight="1">
      <c r="B44" s="151"/>
      <c r="C44" s="152"/>
      <c r="D44" s="152"/>
      <c r="E44" s="152"/>
      <c r="F44" s="152"/>
      <c r="G44" s="152"/>
      <c r="H44" s="152"/>
      <c r="I44" s="153"/>
      <c r="J44" s="152"/>
      <c r="K44" s="152"/>
      <c r="L44" s="39"/>
    </row>
    <row r="45" s="1" customFormat="1" ht="24.96" customHeight="1">
      <c r="B45" s="34"/>
      <c r="C45" s="19" t="s">
        <v>109</v>
      </c>
      <c r="D45" s="35"/>
      <c r="E45" s="35"/>
      <c r="F45" s="35"/>
      <c r="G45" s="35"/>
      <c r="H45" s="35"/>
      <c r="I45" s="126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26"/>
      <c r="J46" s="35"/>
      <c r="K46" s="35"/>
      <c r="L46" s="39"/>
    </row>
    <row r="47" s="1" customFormat="1" ht="12" customHeight="1">
      <c r="B47" s="34"/>
      <c r="C47" s="28" t="s">
        <v>16</v>
      </c>
      <c r="D47" s="35"/>
      <c r="E47" s="35"/>
      <c r="F47" s="35"/>
      <c r="G47" s="35"/>
      <c r="H47" s="35"/>
      <c r="I47" s="126"/>
      <c r="J47" s="35"/>
      <c r="K47" s="35"/>
      <c r="L47" s="39"/>
    </row>
    <row r="48" s="1" customFormat="1" ht="14.4" customHeight="1">
      <c r="B48" s="34"/>
      <c r="C48" s="35"/>
      <c r="D48" s="35"/>
      <c r="E48" s="154" t="str">
        <f>E7</f>
        <v>Oprava informačního zařízení v žst. Zdice, Hořovice, Praha Uhříněves, Říčany, Strančice a Benešov u Prahy.</v>
      </c>
      <c r="F48" s="28"/>
      <c r="G48" s="28"/>
      <c r="H48" s="28"/>
      <c r="I48" s="126"/>
      <c r="J48" s="35"/>
      <c r="K48" s="35"/>
      <c r="L48" s="39"/>
    </row>
    <row r="49" s="1" customFormat="1" ht="12" customHeight="1">
      <c r="B49" s="34"/>
      <c r="C49" s="28" t="s">
        <v>106</v>
      </c>
      <c r="D49" s="35"/>
      <c r="E49" s="35"/>
      <c r="F49" s="35"/>
      <c r="G49" s="35"/>
      <c r="H49" s="35"/>
      <c r="I49" s="126"/>
      <c r="J49" s="35"/>
      <c r="K49" s="35"/>
      <c r="L49" s="39"/>
    </row>
    <row r="50" s="1" customFormat="1" ht="14.4" customHeight="1">
      <c r="B50" s="34"/>
      <c r="C50" s="35"/>
      <c r="D50" s="35"/>
      <c r="E50" s="60" t="str">
        <f>E9</f>
        <v>3 - doplnění stávajícího kamerového systému Benešov u Prahy - Čerčany (Vrané)</v>
      </c>
      <c r="F50" s="35"/>
      <c r="G50" s="35"/>
      <c r="H50" s="35"/>
      <c r="I50" s="126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26"/>
      <c r="J51" s="35"/>
      <c r="K51" s="35"/>
      <c r="L51" s="39"/>
    </row>
    <row r="52" s="1" customFormat="1" ht="12" customHeight="1">
      <c r="B52" s="34"/>
      <c r="C52" s="28" t="s">
        <v>21</v>
      </c>
      <c r="D52" s="35"/>
      <c r="E52" s="35"/>
      <c r="F52" s="23" t="str">
        <f>F12</f>
        <v>Vrané</v>
      </c>
      <c r="G52" s="35"/>
      <c r="H52" s="35"/>
      <c r="I52" s="128" t="s">
        <v>23</v>
      </c>
      <c r="J52" s="63" t="str">
        <f>IF(J12="","",J12)</f>
        <v>14. 6. 2019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6"/>
      <c r="J53" s="35"/>
      <c r="K53" s="35"/>
      <c r="L53" s="39"/>
    </row>
    <row r="54" s="1" customFormat="1" ht="12.6" customHeight="1">
      <c r="B54" s="34"/>
      <c r="C54" s="28" t="s">
        <v>25</v>
      </c>
      <c r="D54" s="35"/>
      <c r="E54" s="35"/>
      <c r="F54" s="23" t="str">
        <f>E15</f>
        <v>Ing. František Voslář</v>
      </c>
      <c r="G54" s="35"/>
      <c r="H54" s="35"/>
      <c r="I54" s="128" t="s">
        <v>31</v>
      </c>
      <c r="J54" s="32" t="str">
        <f>E21</f>
        <v>Ing. Živko Macuroski</v>
      </c>
      <c r="K54" s="35"/>
      <c r="L54" s="39"/>
    </row>
    <row r="55" s="1" customFormat="1" ht="12.6" customHeight="1">
      <c r="B55" s="34"/>
      <c r="C55" s="28" t="s">
        <v>29</v>
      </c>
      <c r="D55" s="35"/>
      <c r="E55" s="35"/>
      <c r="F55" s="23" t="str">
        <f>IF(E18="","",E18)</f>
        <v>Vyplň údaj</v>
      </c>
      <c r="G55" s="35"/>
      <c r="H55" s="35"/>
      <c r="I55" s="128" t="s">
        <v>34</v>
      </c>
      <c r="J55" s="32" t="str">
        <f>E24</f>
        <v>Zdeněk Hron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26"/>
      <c r="J56" s="35"/>
      <c r="K56" s="35"/>
      <c r="L56" s="39"/>
    </row>
    <row r="57" s="1" customFormat="1" ht="29.28" customHeight="1">
      <c r="B57" s="34"/>
      <c r="C57" s="155" t="s">
        <v>110</v>
      </c>
      <c r="D57" s="156"/>
      <c r="E57" s="156"/>
      <c r="F57" s="156"/>
      <c r="G57" s="156"/>
      <c r="H57" s="156"/>
      <c r="I57" s="157"/>
      <c r="J57" s="158" t="s">
        <v>111</v>
      </c>
      <c r="K57" s="156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6"/>
      <c r="J58" s="35"/>
      <c r="K58" s="35"/>
      <c r="L58" s="39"/>
    </row>
    <row r="59" s="1" customFormat="1" ht="22.8" customHeight="1">
      <c r="B59" s="34"/>
      <c r="C59" s="159" t="s">
        <v>70</v>
      </c>
      <c r="D59" s="35"/>
      <c r="E59" s="35"/>
      <c r="F59" s="35"/>
      <c r="G59" s="35"/>
      <c r="H59" s="35"/>
      <c r="I59" s="126"/>
      <c r="J59" s="93">
        <f>J87</f>
        <v>0</v>
      </c>
      <c r="K59" s="35"/>
      <c r="L59" s="39"/>
      <c r="AU59" s="13" t="s">
        <v>112</v>
      </c>
    </row>
    <row r="60" s="7" customFormat="1" ht="24.96" customHeight="1">
      <c r="B60" s="160"/>
      <c r="C60" s="161"/>
      <c r="D60" s="162" t="s">
        <v>113</v>
      </c>
      <c r="E60" s="163"/>
      <c r="F60" s="163"/>
      <c r="G60" s="163"/>
      <c r="H60" s="163"/>
      <c r="I60" s="164"/>
      <c r="J60" s="165">
        <f>J88</f>
        <v>0</v>
      </c>
      <c r="K60" s="161"/>
      <c r="L60" s="166"/>
    </row>
    <row r="61" s="7" customFormat="1" ht="24.96" customHeight="1">
      <c r="B61" s="160"/>
      <c r="C61" s="161"/>
      <c r="D61" s="162" t="s">
        <v>556</v>
      </c>
      <c r="E61" s="163"/>
      <c r="F61" s="163"/>
      <c r="G61" s="163"/>
      <c r="H61" s="163"/>
      <c r="I61" s="164"/>
      <c r="J61" s="165">
        <f>J114</f>
        <v>0</v>
      </c>
      <c r="K61" s="161"/>
      <c r="L61" s="166"/>
    </row>
    <row r="62" s="7" customFormat="1" ht="24.96" customHeight="1">
      <c r="B62" s="160"/>
      <c r="C62" s="161"/>
      <c r="D62" s="162" t="s">
        <v>557</v>
      </c>
      <c r="E62" s="163"/>
      <c r="F62" s="163"/>
      <c r="G62" s="163"/>
      <c r="H62" s="163"/>
      <c r="I62" s="164"/>
      <c r="J62" s="165">
        <f>J122</f>
        <v>0</v>
      </c>
      <c r="K62" s="161"/>
      <c r="L62" s="166"/>
    </row>
    <row r="63" s="7" customFormat="1" ht="24.96" customHeight="1">
      <c r="B63" s="160"/>
      <c r="C63" s="161"/>
      <c r="D63" s="162" t="s">
        <v>113</v>
      </c>
      <c r="E63" s="163"/>
      <c r="F63" s="163"/>
      <c r="G63" s="163"/>
      <c r="H63" s="163"/>
      <c r="I63" s="164"/>
      <c r="J63" s="165">
        <f>J136</f>
        <v>0</v>
      </c>
      <c r="K63" s="161"/>
      <c r="L63" s="166"/>
    </row>
    <row r="64" s="7" customFormat="1" ht="24.96" customHeight="1">
      <c r="B64" s="160"/>
      <c r="C64" s="161"/>
      <c r="D64" s="162" t="s">
        <v>556</v>
      </c>
      <c r="E64" s="163"/>
      <c r="F64" s="163"/>
      <c r="G64" s="163"/>
      <c r="H64" s="163"/>
      <c r="I64" s="164"/>
      <c r="J64" s="165">
        <f>J160</f>
        <v>0</v>
      </c>
      <c r="K64" s="161"/>
      <c r="L64" s="166"/>
    </row>
    <row r="65" s="7" customFormat="1" ht="24.96" customHeight="1">
      <c r="B65" s="160"/>
      <c r="C65" s="161"/>
      <c r="D65" s="162" t="s">
        <v>557</v>
      </c>
      <c r="E65" s="163"/>
      <c r="F65" s="163"/>
      <c r="G65" s="163"/>
      <c r="H65" s="163"/>
      <c r="I65" s="164"/>
      <c r="J65" s="165">
        <f>J168</f>
        <v>0</v>
      </c>
      <c r="K65" s="161"/>
      <c r="L65" s="166"/>
    </row>
    <row r="66" s="7" customFormat="1" ht="24.96" customHeight="1">
      <c r="B66" s="160"/>
      <c r="C66" s="161"/>
      <c r="D66" s="162" t="s">
        <v>117</v>
      </c>
      <c r="E66" s="163"/>
      <c r="F66" s="163"/>
      <c r="G66" s="163"/>
      <c r="H66" s="163"/>
      <c r="I66" s="164"/>
      <c r="J66" s="165">
        <f>J187</f>
        <v>0</v>
      </c>
      <c r="K66" s="161"/>
      <c r="L66" s="166"/>
    </row>
    <row r="67" s="7" customFormat="1" ht="24.96" customHeight="1">
      <c r="B67" s="160"/>
      <c r="C67" s="161"/>
      <c r="D67" s="162" t="s">
        <v>118</v>
      </c>
      <c r="E67" s="163"/>
      <c r="F67" s="163"/>
      <c r="G67" s="163"/>
      <c r="H67" s="163"/>
      <c r="I67" s="164"/>
      <c r="J67" s="165">
        <f>J192</f>
        <v>0</v>
      </c>
      <c r="K67" s="161"/>
      <c r="L67" s="166"/>
    </row>
    <row r="68" s="1" customFormat="1" ht="21.84" customHeight="1">
      <c r="B68" s="34"/>
      <c r="C68" s="35"/>
      <c r="D68" s="35"/>
      <c r="E68" s="35"/>
      <c r="F68" s="35"/>
      <c r="G68" s="35"/>
      <c r="H68" s="35"/>
      <c r="I68" s="126"/>
      <c r="J68" s="35"/>
      <c r="K68" s="35"/>
      <c r="L68" s="39"/>
    </row>
    <row r="69" s="1" customFormat="1" ht="6.96" customHeight="1">
      <c r="B69" s="53"/>
      <c r="C69" s="54"/>
      <c r="D69" s="54"/>
      <c r="E69" s="54"/>
      <c r="F69" s="54"/>
      <c r="G69" s="54"/>
      <c r="H69" s="54"/>
      <c r="I69" s="150"/>
      <c r="J69" s="54"/>
      <c r="K69" s="54"/>
      <c r="L69" s="39"/>
    </row>
    <row r="73" s="1" customFormat="1" ht="6.96" customHeight="1">
      <c r="B73" s="55"/>
      <c r="C73" s="56"/>
      <c r="D73" s="56"/>
      <c r="E73" s="56"/>
      <c r="F73" s="56"/>
      <c r="G73" s="56"/>
      <c r="H73" s="56"/>
      <c r="I73" s="153"/>
      <c r="J73" s="56"/>
      <c r="K73" s="56"/>
      <c r="L73" s="39"/>
    </row>
    <row r="74" s="1" customFormat="1" ht="24.96" customHeight="1">
      <c r="B74" s="34"/>
      <c r="C74" s="19" t="s">
        <v>119</v>
      </c>
      <c r="D74" s="35"/>
      <c r="E74" s="35"/>
      <c r="F74" s="35"/>
      <c r="G74" s="35"/>
      <c r="H74" s="35"/>
      <c r="I74" s="126"/>
      <c r="J74" s="35"/>
      <c r="K74" s="35"/>
      <c r="L74" s="39"/>
    </row>
    <row r="75" s="1" customFormat="1" ht="6.96" customHeight="1">
      <c r="B75" s="34"/>
      <c r="C75" s="35"/>
      <c r="D75" s="35"/>
      <c r="E75" s="35"/>
      <c r="F75" s="35"/>
      <c r="G75" s="35"/>
      <c r="H75" s="35"/>
      <c r="I75" s="126"/>
      <c r="J75" s="35"/>
      <c r="K75" s="35"/>
      <c r="L75" s="39"/>
    </row>
    <row r="76" s="1" customFormat="1" ht="12" customHeight="1">
      <c r="B76" s="34"/>
      <c r="C76" s="28" t="s">
        <v>16</v>
      </c>
      <c r="D76" s="35"/>
      <c r="E76" s="35"/>
      <c r="F76" s="35"/>
      <c r="G76" s="35"/>
      <c r="H76" s="35"/>
      <c r="I76" s="126"/>
      <c r="J76" s="35"/>
      <c r="K76" s="35"/>
      <c r="L76" s="39"/>
    </row>
    <row r="77" s="1" customFormat="1" ht="14.4" customHeight="1">
      <c r="B77" s="34"/>
      <c r="C77" s="35"/>
      <c r="D77" s="35"/>
      <c r="E77" s="154" t="str">
        <f>E7</f>
        <v>Oprava informačního zařízení v žst. Zdice, Hořovice, Praha Uhříněves, Říčany, Strančice a Benešov u Prahy.</v>
      </c>
      <c r="F77" s="28"/>
      <c r="G77" s="28"/>
      <c r="H77" s="28"/>
      <c r="I77" s="126"/>
      <c r="J77" s="35"/>
      <c r="K77" s="35"/>
      <c r="L77" s="39"/>
    </row>
    <row r="78" s="1" customFormat="1" ht="12" customHeight="1">
      <c r="B78" s="34"/>
      <c r="C78" s="28" t="s">
        <v>106</v>
      </c>
      <c r="D78" s="35"/>
      <c r="E78" s="35"/>
      <c r="F78" s="35"/>
      <c r="G78" s="35"/>
      <c r="H78" s="35"/>
      <c r="I78" s="126"/>
      <c r="J78" s="35"/>
      <c r="K78" s="35"/>
      <c r="L78" s="39"/>
    </row>
    <row r="79" s="1" customFormat="1" ht="14.4" customHeight="1">
      <c r="B79" s="34"/>
      <c r="C79" s="35"/>
      <c r="D79" s="35"/>
      <c r="E79" s="60" t="str">
        <f>E9</f>
        <v>3 - doplnění stávajícího kamerového systému Benešov u Prahy - Čerčany (Vrané)</v>
      </c>
      <c r="F79" s="35"/>
      <c r="G79" s="35"/>
      <c r="H79" s="35"/>
      <c r="I79" s="126"/>
      <c r="J79" s="35"/>
      <c r="K79" s="35"/>
      <c r="L79" s="39"/>
    </row>
    <row r="80" s="1" customFormat="1" ht="6.96" customHeight="1">
      <c r="B80" s="34"/>
      <c r="C80" s="35"/>
      <c r="D80" s="35"/>
      <c r="E80" s="35"/>
      <c r="F80" s="35"/>
      <c r="G80" s="35"/>
      <c r="H80" s="35"/>
      <c r="I80" s="126"/>
      <c r="J80" s="35"/>
      <c r="K80" s="35"/>
      <c r="L80" s="39"/>
    </row>
    <row r="81" s="1" customFormat="1" ht="12" customHeight="1">
      <c r="B81" s="34"/>
      <c r="C81" s="28" t="s">
        <v>21</v>
      </c>
      <c r="D81" s="35"/>
      <c r="E81" s="35"/>
      <c r="F81" s="23" t="str">
        <f>F12</f>
        <v>Vrané</v>
      </c>
      <c r="G81" s="35"/>
      <c r="H81" s="35"/>
      <c r="I81" s="128" t="s">
        <v>23</v>
      </c>
      <c r="J81" s="63" t="str">
        <f>IF(J12="","",J12)</f>
        <v>14. 6. 2019</v>
      </c>
      <c r="K81" s="35"/>
      <c r="L81" s="39"/>
    </row>
    <row r="82" s="1" customFormat="1" ht="6.96" customHeight="1">
      <c r="B82" s="34"/>
      <c r="C82" s="35"/>
      <c r="D82" s="35"/>
      <c r="E82" s="35"/>
      <c r="F82" s="35"/>
      <c r="G82" s="35"/>
      <c r="H82" s="35"/>
      <c r="I82" s="126"/>
      <c r="J82" s="35"/>
      <c r="K82" s="35"/>
      <c r="L82" s="39"/>
    </row>
    <row r="83" s="1" customFormat="1" ht="12.6" customHeight="1">
      <c r="B83" s="34"/>
      <c r="C83" s="28" t="s">
        <v>25</v>
      </c>
      <c r="D83" s="35"/>
      <c r="E83" s="35"/>
      <c r="F83" s="23" t="str">
        <f>E15</f>
        <v>Ing. František Voslář</v>
      </c>
      <c r="G83" s="35"/>
      <c r="H83" s="35"/>
      <c r="I83" s="128" t="s">
        <v>31</v>
      </c>
      <c r="J83" s="32" t="str">
        <f>E21</f>
        <v>Ing. Živko Macuroski</v>
      </c>
      <c r="K83" s="35"/>
      <c r="L83" s="39"/>
    </row>
    <row r="84" s="1" customFormat="1" ht="12.6" customHeight="1">
      <c r="B84" s="34"/>
      <c r="C84" s="28" t="s">
        <v>29</v>
      </c>
      <c r="D84" s="35"/>
      <c r="E84" s="35"/>
      <c r="F84" s="23" t="str">
        <f>IF(E18="","",E18)</f>
        <v>Vyplň údaj</v>
      </c>
      <c r="G84" s="35"/>
      <c r="H84" s="35"/>
      <c r="I84" s="128" t="s">
        <v>34</v>
      </c>
      <c r="J84" s="32" t="str">
        <f>E24</f>
        <v>Zdeněk Hron</v>
      </c>
      <c r="K84" s="35"/>
      <c r="L84" s="39"/>
    </row>
    <row r="85" s="1" customFormat="1" ht="10.32" customHeight="1">
      <c r="B85" s="34"/>
      <c r="C85" s="35"/>
      <c r="D85" s="35"/>
      <c r="E85" s="35"/>
      <c r="F85" s="35"/>
      <c r="G85" s="35"/>
      <c r="H85" s="35"/>
      <c r="I85" s="126"/>
      <c r="J85" s="35"/>
      <c r="K85" s="35"/>
      <c r="L85" s="39"/>
    </row>
    <row r="86" s="8" customFormat="1" ht="29.28" customHeight="1">
      <c r="B86" s="167"/>
      <c r="C86" s="168" t="s">
        <v>120</v>
      </c>
      <c r="D86" s="169" t="s">
        <v>57</v>
      </c>
      <c r="E86" s="169" t="s">
        <v>53</v>
      </c>
      <c r="F86" s="169" t="s">
        <v>54</v>
      </c>
      <c r="G86" s="169" t="s">
        <v>121</v>
      </c>
      <c r="H86" s="169" t="s">
        <v>122</v>
      </c>
      <c r="I86" s="170" t="s">
        <v>123</v>
      </c>
      <c r="J86" s="169" t="s">
        <v>111</v>
      </c>
      <c r="K86" s="171" t="s">
        <v>124</v>
      </c>
      <c r="L86" s="172"/>
      <c r="M86" s="83" t="s">
        <v>19</v>
      </c>
      <c r="N86" s="84" t="s">
        <v>42</v>
      </c>
      <c r="O86" s="84" t="s">
        <v>125</v>
      </c>
      <c r="P86" s="84" t="s">
        <v>126</v>
      </c>
      <c r="Q86" s="84" t="s">
        <v>127</v>
      </c>
      <c r="R86" s="84" t="s">
        <v>128</v>
      </c>
      <c r="S86" s="84" t="s">
        <v>129</v>
      </c>
      <c r="T86" s="85" t="s">
        <v>130</v>
      </c>
    </row>
    <row r="87" s="1" customFormat="1" ht="22.8" customHeight="1">
      <c r="B87" s="34"/>
      <c r="C87" s="90" t="s">
        <v>131</v>
      </c>
      <c r="D87" s="35"/>
      <c r="E87" s="35"/>
      <c r="F87" s="35"/>
      <c r="G87" s="35"/>
      <c r="H87" s="35"/>
      <c r="I87" s="126"/>
      <c r="J87" s="173">
        <f>BK87</f>
        <v>0</v>
      </c>
      <c r="K87" s="35"/>
      <c r="L87" s="39"/>
      <c r="M87" s="86"/>
      <c r="N87" s="87"/>
      <c r="O87" s="87"/>
      <c r="P87" s="174">
        <f>P88+P114+P122+P136+P160+P168+P187+P192</f>
        <v>0</v>
      </c>
      <c r="Q87" s="87"/>
      <c r="R87" s="174">
        <f>R88+R114+R122+R136+R160+R168+R187+R192</f>
        <v>0</v>
      </c>
      <c r="S87" s="87"/>
      <c r="T87" s="175">
        <f>T88+T114+T122+T136+T160+T168+T187+T192</f>
        <v>0</v>
      </c>
      <c r="AT87" s="13" t="s">
        <v>71</v>
      </c>
      <c r="AU87" s="13" t="s">
        <v>112</v>
      </c>
      <c r="BK87" s="176">
        <f>BK88+BK114+BK122+BK136+BK160+BK168+BK187+BK192</f>
        <v>0</v>
      </c>
    </row>
    <row r="88" s="9" customFormat="1" ht="25.92" customHeight="1">
      <c r="B88" s="177"/>
      <c r="C88" s="178"/>
      <c r="D88" s="179" t="s">
        <v>71</v>
      </c>
      <c r="E88" s="180" t="s">
        <v>132</v>
      </c>
      <c r="F88" s="180" t="s">
        <v>133</v>
      </c>
      <c r="G88" s="178"/>
      <c r="H88" s="178"/>
      <c r="I88" s="181"/>
      <c r="J88" s="182">
        <f>BK88</f>
        <v>0</v>
      </c>
      <c r="K88" s="178"/>
      <c r="L88" s="183"/>
      <c r="M88" s="184"/>
      <c r="N88" s="185"/>
      <c r="O88" s="185"/>
      <c r="P88" s="186">
        <f>SUM(P89:P113)</f>
        <v>0</v>
      </c>
      <c r="Q88" s="185"/>
      <c r="R88" s="186">
        <f>SUM(R89:R113)</f>
        <v>0</v>
      </c>
      <c r="S88" s="185"/>
      <c r="T88" s="187">
        <f>SUM(T89:T113)</f>
        <v>0</v>
      </c>
      <c r="AR88" s="188" t="s">
        <v>77</v>
      </c>
      <c r="AT88" s="189" t="s">
        <v>71</v>
      </c>
      <c r="AU88" s="189" t="s">
        <v>72</v>
      </c>
      <c r="AY88" s="188" t="s">
        <v>134</v>
      </c>
      <c r="BK88" s="190">
        <f>SUM(BK89:BK113)</f>
        <v>0</v>
      </c>
    </row>
    <row r="89" s="1" customFormat="1" ht="14.4" customHeight="1">
      <c r="B89" s="34"/>
      <c r="C89" s="191" t="s">
        <v>72</v>
      </c>
      <c r="D89" s="191" t="s">
        <v>135</v>
      </c>
      <c r="E89" s="192" t="s">
        <v>139</v>
      </c>
      <c r="F89" s="193" t="s">
        <v>140</v>
      </c>
      <c r="G89" s="194" t="s">
        <v>138</v>
      </c>
      <c r="H89" s="195">
        <v>2</v>
      </c>
      <c r="I89" s="196"/>
      <c r="J89" s="197">
        <f>ROUND(I89*H89,2)</f>
        <v>0</v>
      </c>
      <c r="K89" s="193" t="s">
        <v>19</v>
      </c>
      <c r="L89" s="198"/>
      <c r="M89" s="199" t="s">
        <v>19</v>
      </c>
      <c r="N89" s="200" t="s">
        <v>43</v>
      </c>
      <c r="O89" s="75"/>
      <c r="P89" s="201">
        <f>O89*H89</f>
        <v>0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AR89" s="13" t="s">
        <v>99</v>
      </c>
      <c r="AT89" s="13" t="s">
        <v>135</v>
      </c>
      <c r="AU89" s="13" t="s">
        <v>77</v>
      </c>
      <c r="AY89" s="13" t="s">
        <v>134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13" t="s">
        <v>77</v>
      </c>
      <c r="BK89" s="203">
        <f>ROUND(I89*H89,2)</f>
        <v>0</v>
      </c>
      <c r="BL89" s="13" t="s">
        <v>87</v>
      </c>
      <c r="BM89" s="13" t="s">
        <v>81</v>
      </c>
    </row>
    <row r="90" s="1" customFormat="1" ht="14.4" customHeight="1">
      <c r="B90" s="34"/>
      <c r="C90" s="191" t="s">
        <v>72</v>
      </c>
      <c r="D90" s="191" t="s">
        <v>135</v>
      </c>
      <c r="E90" s="192" t="s">
        <v>141</v>
      </c>
      <c r="F90" s="193" t="s">
        <v>142</v>
      </c>
      <c r="G90" s="194" t="s">
        <v>138</v>
      </c>
      <c r="H90" s="195">
        <v>1</v>
      </c>
      <c r="I90" s="196"/>
      <c r="J90" s="197">
        <f>ROUND(I90*H90,2)</f>
        <v>0</v>
      </c>
      <c r="K90" s="193" t="s">
        <v>19</v>
      </c>
      <c r="L90" s="198"/>
      <c r="M90" s="199" t="s">
        <v>19</v>
      </c>
      <c r="N90" s="200" t="s">
        <v>43</v>
      </c>
      <c r="O90" s="75"/>
      <c r="P90" s="201">
        <f>O90*H90</f>
        <v>0</v>
      </c>
      <c r="Q90" s="201">
        <v>0</v>
      </c>
      <c r="R90" s="201">
        <f>Q90*H90</f>
        <v>0</v>
      </c>
      <c r="S90" s="201">
        <v>0</v>
      </c>
      <c r="T90" s="202">
        <f>S90*H90</f>
        <v>0</v>
      </c>
      <c r="AR90" s="13" t="s">
        <v>99</v>
      </c>
      <c r="AT90" s="13" t="s">
        <v>135</v>
      </c>
      <c r="AU90" s="13" t="s">
        <v>77</v>
      </c>
      <c r="AY90" s="13" t="s">
        <v>134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13" t="s">
        <v>77</v>
      </c>
      <c r="BK90" s="203">
        <f>ROUND(I90*H90,2)</f>
        <v>0</v>
      </c>
      <c r="BL90" s="13" t="s">
        <v>87</v>
      </c>
      <c r="BM90" s="13" t="s">
        <v>87</v>
      </c>
    </row>
    <row r="91" s="1" customFormat="1" ht="14.4" customHeight="1">
      <c r="B91" s="34"/>
      <c r="C91" s="191" t="s">
        <v>72</v>
      </c>
      <c r="D91" s="191" t="s">
        <v>135</v>
      </c>
      <c r="E91" s="192" t="s">
        <v>183</v>
      </c>
      <c r="F91" s="193" t="s">
        <v>184</v>
      </c>
      <c r="G91" s="194" t="s">
        <v>185</v>
      </c>
      <c r="H91" s="195">
        <v>1</v>
      </c>
      <c r="I91" s="196"/>
      <c r="J91" s="197">
        <f>ROUND(I91*H91,2)</f>
        <v>0</v>
      </c>
      <c r="K91" s="193" t="s">
        <v>19</v>
      </c>
      <c r="L91" s="198"/>
      <c r="M91" s="199" t="s">
        <v>19</v>
      </c>
      <c r="N91" s="200" t="s">
        <v>43</v>
      </c>
      <c r="O91" s="75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AR91" s="13" t="s">
        <v>99</v>
      </c>
      <c r="AT91" s="13" t="s">
        <v>135</v>
      </c>
      <c r="AU91" s="13" t="s">
        <v>77</v>
      </c>
      <c r="AY91" s="13" t="s">
        <v>134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13" t="s">
        <v>77</v>
      </c>
      <c r="BK91" s="203">
        <f>ROUND(I91*H91,2)</f>
        <v>0</v>
      </c>
      <c r="BL91" s="13" t="s">
        <v>87</v>
      </c>
      <c r="BM91" s="13" t="s">
        <v>93</v>
      </c>
    </row>
    <row r="92" s="1" customFormat="1" ht="14.4" customHeight="1">
      <c r="B92" s="34"/>
      <c r="C92" s="191" t="s">
        <v>72</v>
      </c>
      <c r="D92" s="191" t="s">
        <v>135</v>
      </c>
      <c r="E92" s="192" t="s">
        <v>202</v>
      </c>
      <c r="F92" s="193" t="s">
        <v>203</v>
      </c>
      <c r="G92" s="194" t="s">
        <v>138</v>
      </c>
      <c r="H92" s="195">
        <v>1</v>
      </c>
      <c r="I92" s="196"/>
      <c r="J92" s="197">
        <f>ROUND(I92*H92,2)</f>
        <v>0</v>
      </c>
      <c r="K92" s="193" t="s">
        <v>19</v>
      </c>
      <c r="L92" s="198"/>
      <c r="M92" s="199" t="s">
        <v>19</v>
      </c>
      <c r="N92" s="200" t="s">
        <v>43</v>
      </c>
      <c r="O92" s="75"/>
      <c r="P92" s="201">
        <f>O92*H92</f>
        <v>0</v>
      </c>
      <c r="Q92" s="201">
        <v>0</v>
      </c>
      <c r="R92" s="201">
        <f>Q92*H92</f>
        <v>0</v>
      </c>
      <c r="S92" s="201">
        <v>0</v>
      </c>
      <c r="T92" s="202">
        <f>S92*H92</f>
        <v>0</v>
      </c>
      <c r="AR92" s="13" t="s">
        <v>99</v>
      </c>
      <c r="AT92" s="13" t="s">
        <v>135</v>
      </c>
      <c r="AU92" s="13" t="s">
        <v>77</v>
      </c>
      <c r="AY92" s="13" t="s">
        <v>134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13" t="s">
        <v>77</v>
      </c>
      <c r="BK92" s="203">
        <f>ROUND(I92*H92,2)</f>
        <v>0</v>
      </c>
      <c r="BL92" s="13" t="s">
        <v>87</v>
      </c>
      <c r="BM92" s="13" t="s">
        <v>99</v>
      </c>
    </row>
    <row r="93" s="1" customFormat="1" ht="14.4" customHeight="1">
      <c r="B93" s="34"/>
      <c r="C93" s="191" t="s">
        <v>72</v>
      </c>
      <c r="D93" s="191" t="s">
        <v>135</v>
      </c>
      <c r="E93" s="192" t="s">
        <v>205</v>
      </c>
      <c r="F93" s="193" t="s">
        <v>206</v>
      </c>
      <c r="G93" s="194" t="s">
        <v>138</v>
      </c>
      <c r="H93" s="195">
        <v>1</v>
      </c>
      <c r="I93" s="196"/>
      <c r="J93" s="197">
        <f>ROUND(I93*H93,2)</f>
        <v>0</v>
      </c>
      <c r="K93" s="193" t="s">
        <v>19</v>
      </c>
      <c r="L93" s="198"/>
      <c r="M93" s="199" t="s">
        <v>19</v>
      </c>
      <c r="N93" s="200" t="s">
        <v>43</v>
      </c>
      <c r="O93" s="75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13" t="s">
        <v>99</v>
      </c>
      <c r="AT93" s="13" t="s">
        <v>135</v>
      </c>
      <c r="AU93" s="13" t="s">
        <v>77</v>
      </c>
      <c r="AY93" s="13" t="s">
        <v>134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13" t="s">
        <v>77</v>
      </c>
      <c r="BK93" s="203">
        <f>ROUND(I93*H93,2)</f>
        <v>0</v>
      </c>
      <c r="BL93" s="13" t="s">
        <v>87</v>
      </c>
      <c r="BM93" s="13" t="s">
        <v>147</v>
      </c>
    </row>
    <row r="94" s="1" customFormat="1" ht="14.4" customHeight="1">
      <c r="B94" s="34"/>
      <c r="C94" s="191" t="s">
        <v>72</v>
      </c>
      <c r="D94" s="191" t="s">
        <v>135</v>
      </c>
      <c r="E94" s="192" t="s">
        <v>208</v>
      </c>
      <c r="F94" s="193" t="s">
        <v>209</v>
      </c>
      <c r="G94" s="194" t="s">
        <v>138</v>
      </c>
      <c r="H94" s="195">
        <v>6</v>
      </c>
      <c r="I94" s="196"/>
      <c r="J94" s="197">
        <f>ROUND(I94*H94,2)</f>
        <v>0</v>
      </c>
      <c r="K94" s="193" t="s">
        <v>19</v>
      </c>
      <c r="L94" s="198"/>
      <c r="M94" s="199" t="s">
        <v>19</v>
      </c>
      <c r="N94" s="200" t="s">
        <v>43</v>
      </c>
      <c r="O94" s="75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AR94" s="13" t="s">
        <v>99</v>
      </c>
      <c r="AT94" s="13" t="s">
        <v>135</v>
      </c>
      <c r="AU94" s="13" t="s">
        <v>77</v>
      </c>
      <c r="AY94" s="13" t="s">
        <v>134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13" t="s">
        <v>77</v>
      </c>
      <c r="BK94" s="203">
        <f>ROUND(I94*H94,2)</f>
        <v>0</v>
      </c>
      <c r="BL94" s="13" t="s">
        <v>87</v>
      </c>
      <c r="BM94" s="13" t="s">
        <v>175</v>
      </c>
    </row>
    <row r="95" s="1" customFormat="1" ht="14.4" customHeight="1">
      <c r="B95" s="34"/>
      <c r="C95" s="191" t="s">
        <v>72</v>
      </c>
      <c r="D95" s="191" t="s">
        <v>135</v>
      </c>
      <c r="E95" s="192" t="s">
        <v>217</v>
      </c>
      <c r="F95" s="193" t="s">
        <v>218</v>
      </c>
      <c r="G95" s="194" t="s">
        <v>138</v>
      </c>
      <c r="H95" s="195">
        <v>2</v>
      </c>
      <c r="I95" s="196"/>
      <c r="J95" s="197">
        <f>ROUND(I95*H95,2)</f>
        <v>0</v>
      </c>
      <c r="K95" s="193" t="s">
        <v>19</v>
      </c>
      <c r="L95" s="198"/>
      <c r="M95" s="199" t="s">
        <v>19</v>
      </c>
      <c r="N95" s="200" t="s">
        <v>43</v>
      </c>
      <c r="O95" s="75"/>
      <c r="P95" s="201">
        <f>O95*H95</f>
        <v>0</v>
      </c>
      <c r="Q95" s="201">
        <v>0</v>
      </c>
      <c r="R95" s="201">
        <f>Q95*H95</f>
        <v>0</v>
      </c>
      <c r="S95" s="201">
        <v>0</v>
      </c>
      <c r="T95" s="202">
        <f>S95*H95</f>
        <v>0</v>
      </c>
      <c r="AR95" s="13" t="s">
        <v>99</v>
      </c>
      <c r="AT95" s="13" t="s">
        <v>135</v>
      </c>
      <c r="AU95" s="13" t="s">
        <v>77</v>
      </c>
      <c r="AY95" s="13" t="s">
        <v>134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13" t="s">
        <v>77</v>
      </c>
      <c r="BK95" s="203">
        <f>ROUND(I95*H95,2)</f>
        <v>0</v>
      </c>
      <c r="BL95" s="13" t="s">
        <v>87</v>
      </c>
      <c r="BM95" s="13" t="s">
        <v>157</v>
      </c>
    </row>
    <row r="96" s="1" customFormat="1" ht="14.4" customHeight="1">
      <c r="B96" s="34"/>
      <c r="C96" s="191" t="s">
        <v>72</v>
      </c>
      <c r="D96" s="191" t="s">
        <v>135</v>
      </c>
      <c r="E96" s="192" t="s">
        <v>220</v>
      </c>
      <c r="F96" s="193" t="s">
        <v>221</v>
      </c>
      <c r="G96" s="194" t="s">
        <v>138</v>
      </c>
      <c r="H96" s="195">
        <v>2</v>
      </c>
      <c r="I96" s="196"/>
      <c r="J96" s="197">
        <f>ROUND(I96*H96,2)</f>
        <v>0</v>
      </c>
      <c r="K96" s="193" t="s">
        <v>19</v>
      </c>
      <c r="L96" s="198"/>
      <c r="M96" s="199" t="s">
        <v>19</v>
      </c>
      <c r="N96" s="200" t="s">
        <v>43</v>
      </c>
      <c r="O96" s="75"/>
      <c r="P96" s="201">
        <f>O96*H96</f>
        <v>0</v>
      </c>
      <c r="Q96" s="201">
        <v>0</v>
      </c>
      <c r="R96" s="201">
        <f>Q96*H96</f>
        <v>0</v>
      </c>
      <c r="S96" s="201">
        <v>0</v>
      </c>
      <c r="T96" s="202">
        <f>S96*H96</f>
        <v>0</v>
      </c>
      <c r="AR96" s="13" t="s">
        <v>99</v>
      </c>
      <c r="AT96" s="13" t="s">
        <v>135</v>
      </c>
      <c r="AU96" s="13" t="s">
        <v>77</v>
      </c>
      <c r="AY96" s="13" t="s">
        <v>134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13" t="s">
        <v>77</v>
      </c>
      <c r="BK96" s="203">
        <f>ROUND(I96*H96,2)</f>
        <v>0</v>
      </c>
      <c r="BL96" s="13" t="s">
        <v>87</v>
      </c>
      <c r="BM96" s="13" t="s">
        <v>186</v>
      </c>
    </row>
    <row r="97" s="1" customFormat="1" ht="14.4" customHeight="1">
      <c r="B97" s="34"/>
      <c r="C97" s="191" t="s">
        <v>72</v>
      </c>
      <c r="D97" s="191" t="s">
        <v>135</v>
      </c>
      <c r="E97" s="192" t="s">
        <v>223</v>
      </c>
      <c r="F97" s="193" t="s">
        <v>224</v>
      </c>
      <c r="G97" s="194" t="s">
        <v>138</v>
      </c>
      <c r="H97" s="195">
        <v>6</v>
      </c>
      <c r="I97" s="196"/>
      <c r="J97" s="197">
        <f>ROUND(I97*H97,2)</f>
        <v>0</v>
      </c>
      <c r="K97" s="193" t="s">
        <v>19</v>
      </c>
      <c r="L97" s="198"/>
      <c r="M97" s="199" t="s">
        <v>19</v>
      </c>
      <c r="N97" s="200" t="s">
        <v>43</v>
      </c>
      <c r="O97" s="75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AR97" s="13" t="s">
        <v>99</v>
      </c>
      <c r="AT97" s="13" t="s">
        <v>135</v>
      </c>
      <c r="AU97" s="13" t="s">
        <v>77</v>
      </c>
      <c r="AY97" s="13" t="s">
        <v>134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13" t="s">
        <v>77</v>
      </c>
      <c r="BK97" s="203">
        <f>ROUND(I97*H97,2)</f>
        <v>0</v>
      </c>
      <c r="BL97" s="13" t="s">
        <v>87</v>
      </c>
      <c r="BM97" s="13" t="s">
        <v>559</v>
      </c>
    </row>
    <row r="98" s="1" customFormat="1" ht="14.4" customHeight="1">
      <c r="B98" s="34"/>
      <c r="C98" s="191" t="s">
        <v>72</v>
      </c>
      <c r="D98" s="191" t="s">
        <v>135</v>
      </c>
      <c r="E98" s="192" t="s">
        <v>226</v>
      </c>
      <c r="F98" s="193" t="s">
        <v>227</v>
      </c>
      <c r="G98" s="194" t="s">
        <v>138</v>
      </c>
      <c r="H98" s="195">
        <v>2</v>
      </c>
      <c r="I98" s="196"/>
      <c r="J98" s="197">
        <f>ROUND(I98*H98,2)</f>
        <v>0</v>
      </c>
      <c r="K98" s="193" t="s">
        <v>19</v>
      </c>
      <c r="L98" s="198"/>
      <c r="M98" s="199" t="s">
        <v>19</v>
      </c>
      <c r="N98" s="200" t="s">
        <v>43</v>
      </c>
      <c r="O98" s="75"/>
      <c r="P98" s="201">
        <f>O98*H98</f>
        <v>0</v>
      </c>
      <c r="Q98" s="201">
        <v>0</v>
      </c>
      <c r="R98" s="201">
        <f>Q98*H98</f>
        <v>0</v>
      </c>
      <c r="S98" s="201">
        <v>0</v>
      </c>
      <c r="T98" s="202">
        <f>S98*H98</f>
        <v>0</v>
      </c>
      <c r="AR98" s="13" t="s">
        <v>99</v>
      </c>
      <c r="AT98" s="13" t="s">
        <v>135</v>
      </c>
      <c r="AU98" s="13" t="s">
        <v>77</v>
      </c>
      <c r="AY98" s="13" t="s">
        <v>134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13" t="s">
        <v>77</v>
      </c>
      <c r="BK98" s="203">
        <f>ROUND(I98*H98,2)</f>
        <v>0</v>
      </c>
      <c r="BL98" s="13" t="s">
        <v>87</v>
      </c>
      <c r="BM98" s="13" t="s">
        <v>189</v>
      </c>
    </row>
    <row r="99" s="1" customFormat="1" ht="14.4" customHeight="1">
      <c r="B99" s="34"/>
      <c r="C99" s="191" t="s">
        <v>72</v>
      </c>
      <c r="D99" s="191" t="s">
        <v>135</v>
      </c>
      <c r="E99" s="192" t="s">
        <v>229</v>
      </c>
      <c r="F99" s="193" t="s">
        <v>230</v>
      </c>
      <c r="G99" s="194" t="s">
        <v>138</v>
      </c>
      <c r="H99" s="195">
        <v>2</v>
      </c>
      <c r="I99" s="196"/>
      <c r="J99" s="197">
        <f>ROUND(I99*H99,2)</f>
        <v>0</v>
      </c>
      <c r="K99" s="193" t="s">
        <v>19</v>
      </c>
      <c r="L99" s="198"/>
      <c r="M99" s="199" t="s">
        <v>19</v>
      </c>
      <c r="N99" s="200" t="s">
        <v>43</v>
      </c>
      <c r="O99" s="75"/>
      <c r="P99" s="201">
        <f>O99*H99</f>
        <v>0</v>
      </c>
      <c r="Q99" s="201">
        <v>0</v>
      </c>
      <c r="R99" s="201">
        <f>Q99*H99</f>
        <v>0</v>
      </c>
      <c r="S99" s="201">
        <v>0</v>
      </c>
      <c r="T99" s="202">
        <f>S99*H99</f>
        <v>0</v>
      </c>
      <c r="AR99" s="13" t="s">
        <v>99</v>
      </c>
      <c r="AT99" s="13" t="s">
        <v>135</v>
      </c>
      <c r="AU99" s="13" t="s">
        <v>77</v>
      </c>
      <c r="AY99" s="13" t="s">
        <v>134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13" t="s">
        <v>77</v>
      </c>
      <c r="BK99" s="203">
        <f>ROUND(I99*H99,2)</f>
        <v>0</v>
      </c>
      <c r="BL99" s="13" t="s">
        <v>87</v>
      </c>
      <c r="BM99" s="13" t="s">
        <v>192</v>
      </c>
    </row>
    <row r="100" s="1" customFormat="1" ht="14.4" customHeight="1">
      <c r="B100" s="34"/>
      <c r="C100" s="191" t="s">
        <v>72</v>
      </c>
      <c r="D100" s="191" t="s">
        <v>135</v>
      </c>
      <c r="E100" s="192" t="s">
        <v>232</v>
      </c>
      <c r="F100" s="193" t="s">
        <v>233</v>
      </c>
      <c r="G100" s="194" t="s">
        <v>138</v>
      </c>
      <c r="H100" s="195">
        <v>6</v>
      </c>
      <c r="I100" s="196"/>
      <c r="J100" s="197">
        <f>ROUND(I100*H100,2)</f>
        <v>0</v>
      </c>
      <c r="K100" s="193" t="s">
        <v>19</v>
      </c>
      <c r="L100" s="198"/>
      <c r="M100" s="199" t="s">
        <v>19</v>
      </c>
      <c r="N100" s="200" t="s">
        <v>43</v>
      </c>
      <c r="O100" s="75"/>
      <c r="P100" s="201">
        <f>O100*H100</f>
        <v>0</v>
      </c>
      <c r="Q100" s="201">
        <v>0</v>
      </c>
      <c r="R100" s="201">
        <f>Q100*H100</f>
        <v>0</v>
      </c>
      <c r="S100" s="201">
        <v>0</v>
      </c>
      <c r="T100" s="202">
        <f>S100*H100</f>
        <v>0</v>
      </c>
      <c r="AR100" s="13" t="s">
        <v>99</v>
      </c>
      <c r="AT100" s="13" t="s">
        <v>135</v>
      </c>
      <c r="AU100" s="13" t="s">
        <v>77</v>
      </c>
      <c r="AY100" s="13" t="s">
        <v>134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13" t="s">
        <v>77</v>
      </c>
      <c r="BK100" s="203">
        <f>ROUND(I100*H100,2)</f>
        <v>0</v>
      </c>
      <c r="BL100" s="13" t="s">
        <v>87</v>
      </c>
      <c r="BM100" s="13" t="s">
        <v>195</v>
      </c>
    </row>
    <row r="101" s="1" customFormat="1" ht="14.4" customHeight="1">
      <c r="B101" s="34"/>
      <c r="C101" s="191" t="s">
        <v>72</v>
      </c>
      <c r="D101" s="191" t="s">
        <v>135</v>
      </c>
      <c r="E101" s="192" t="s">
        <v>235</v>
      </c>
      <c r="F101" s="193" t="s">
        <v>236</v>
      </c>
      <c r="G101" s="194" t="s">
        <v>138</v>
      </c>
      <c r="H101" s="195">
        <v>6</v>
      </c>
      <c r="I101" s="196"/>
      <c r="J101" s="197">
        <f>ROUND(I101*H101,2)</f>
        <v>0</v>
      </c>
      <c r="K101" s="193" t="s">
        <v>19</v>
      </c>
      <c r="L101" s="198"/>
      <c r="M101" s="199" t="s">
        <v>19</v>
      </c>
      <c r="N101" s="200" t="s">
        <v>43</v>
      </c>
      <c r="O101" s="75"/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AR101" s="13" t="s">
        <v>99</v>
      </c>
      <c r="AT101" s="13" t="s">
        <v>135</v>
      </c>
      <c r="AU101" s="13" t="s">
        <v>77</v>
      </c>
      <c r="AY101" s="13" t="s">
        <v>134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13" t="s">
        <v>77</v>
      </c>
      <c r="BK101" s="203">
        <f>ROUND(I101*H101,2)</f>
        <v>0</v>
      </c>
      <c r="BL101" s="13" t="s">
        <v>87</v>
      </c>
      <c r="BM101" s="13" t="s">
        <v>198</v>
      </c>
    </row>
    <row r="102" s="1" customFormat="1" ht="14.4" customHeight="1">
      <c r="B102" s="34"/>
      <c r="C102" s="191" t="s">
        <v>72</v>
      </c>
      <c r="D102" s="191" t="s">
        <v>135</v>
      </c>
      <c r="E102" s="192" t="s">
        <v>238</v>
      </c>
      <c r="F102" s="193" t="s">
        <v>239</v>
      </c>
      <c r="G102" s="194" t="s">
        <v>138</v>
      </c>
      <c r="H102" s="195">
        <v>36</v>
      </c>
      <c r="I102" s="196"/>
      <c r="J102" s="197">
        <f>ROUND(I102*H102,2)</f>
        <v>0</v>
      </c>
      <c r="K102" s="193" t="s">
        <v>19</v>
      </c>
      <c r="L102" s="198"/>
      <c r="M102" s="199" t="s">
        <v>19</v>
      </c>
      <c r="N102" s="200" t="s">
        <v>43</v>
      </c>
      <c r="O102" s="75"/>
      <c r="P102" s="201">
        <f>O102*H102</f>
        <v>0</v>
      </c>
      <c r="Q102" s="201">
        <v>0</v>
      </c>
      <c r="R102" s="201">
        <f>Q102*H102</f>
        <v>0</v>
      </c>
      <c r="S102" s="201">
        <v>0</v>
      </c>
      <c r="T102" s="202">
        <f>S102*H102</f>
        <v>0</v>
      </c>
      <c r="AR102" s="13" t="s">
        <v>99</v>
      </c>
      <c r="AT102" s="13" t="s">
        <v>135</v>
      </c>
      <c r="AU102" s="13" t="s">
        <v>77</v>
      </c>
      <c r="AY102" s="13" t="s">
        <v>134</v>
      </c>
      <c r="BE102" s="203">
        <f>IF(N102="základní",J102,0)</f>
        <v>0</v>
      </c>
      <c r="BF102" s="203">
        <f>IF(N102="snížená",J102,0)</f>
        <v>0</v>
      </c>
      <c r="BG102" s="203">
        <f>IF(N102="zákl. přenesená",J102,0)</f>
        <v>0</v>
      </c>
      <c r="BH102" s="203">
        <f>IF(N102="sníž. přenesená",J102,0)</f>
        <v>0</v>
      </c>
      <c r="BI102" s="203">
        <f>IF(N102="nulová",J102,0)</f>
        <v>0</v>
      </c>
      <c r="BJ102" s="13" t="s">
        <v>77</v>
      </c>
      <c r="BK102" s="203">
        <f>ROUND(I102*H102,2)</f>
        <v>0</v>
      </c>
      <c r="BL102" s="13" t="s">
        <v>87</v>
      </c>
      <c r="BM102" s="13" t="s">
        <v>204</v>
      </c>
    </row>
    <row r="103" s="1" customFormat="1" ht="14.4" customHeight="1">
      <c r="B103" s="34"/>
      <c r="C103" s="191" t="s">
        <v>72</v>
      </c>
      <c r="D103" s="191" t="s">
        <v>135</v>
      </c>
      <c r="E103" s="192" t="s">
        <v>241</v>
      </c>
      <c r="F103" s="193" t="s">
        <v>242</v>
      </c>
      <c r="G103" s="194" t="s">
        <v>138</v>
      </c>
      <c r="H103" s="195">
        <v>6</v>
      </c>
      <c r="I103" s="196"/>
      <c r="J103" s="197">
        <f>ROUND(I103*H103,2)</f>
        <v>0</v>
      </c>
      <c r="K103" s="193" t="s">
        <v>19</v>
      </c>
      <c r="L103" s="198"/>
      <c r="M103" s="199" t="s">
        <v>19</v>
      </c>
      <c r="N103" s="200" t="s">
        <v>43</v>
      </c>
      <c r="O103" s="75"/>
      <c r="P103" s="201">
        <f>O103*H103</f>
        <v>0</v>
      </c>
      <c r="Q103" s="201">
        <v>0</v>
      </c>
      <c r="R103" s="201">
        <f>Q103*H103</f>
        <v>0</v>
      </c>
      <c r="S103" s="201">
        <v>0</v>
      </c>
      <c r="T103" s="202">
        <f>S103*H103</f>
        <v>0</v>
      </c>
      <c r="AR103" s="13" t="s">
        <v>99</v>
      </c>
      <c r="AT103" s="13" t="s">
        <v>135</v>
      </c>
      <c r="AU103" s="13" t="s">
        <v>77</v>
      </c>
      <c r="AY103" s="13" t="s">
        <v>134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13" t="s">
        <v>77</v>
      </c>
      <c r="BK103" s="203">
        <f>ROUND(I103*H103,2)</f>
        <v>0</v>
      </c>
      <c r="BL103" s="13" t="s">
        <v>87</v>
      </c>
      <c r="BM103" s="13" t="s">
        <v>207</v>
      </c>
    </row>
    <row r="104" s="1" customFormat="1" ht="14.4" customHeight="1">
      <c r="B104" s="34"/>
      <c r="C104" s="191" t="s">
        <v>72</v>
      </c>
      <c r="D104" s="191" t="s">
        <v>135</v>
      </c>
      <c r="E104" s="192" t="s">
        <v>244</v>
      </c>
      <c r="F104" s="193" t="s">
        <v>245</v>
      </c>
      <c r="G104" s="194" t="s">
        <v>138</v>
      </c>
      <c r="H104" s="195">
        <v>2</v>
      </c>
      <c r="I104" s="196"/>
      <c r="J104" s="197">
        <f>ROUND(I104*H104,2)</f>
        <v>0</v>
      </c>
      <c r="K104" s="193" t="s">
        <v>19</v>
      </c>
      <c r="L104" s="198"/>
      <c r="M104" s="199" t="s">
        <v>19</v>
      </c>
      <c r="N104" s="200" t="s">
        <v>43</v>
      </c>
      <c r="O104" s="75"/>
      <c r="P104" s="201">
        <f>O104*H104</f>
        <v>0</v>
      </c>
      <c r="Q104" s="201">
        <v>0</v>
      </c>
      <c r="R104" s="201">
        <f>Q104*H104</f>
        <v>0</v>
      </c>
      <c r="S104" s="201">
        <v>0</v>
      </c>
      <c r="T104" s="202">
        <f>S104*H104</f>
        <v>0</v>
      </c>
      <c r="AR104" s="13" t="s">
        <v>99</v>
      </c>
      <c r="AT104" s="13" t="s">
        <v>135</v>
      </c>
      <c r="AU104" s="13" t="s">
        <v>77</v>
      </c>
      <c r="AY104" s="13" t="s">
        <v>134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13" t="s">
        <v>77</v>
      </c>
      <c r="BK104" s="203">
        <f>ROUND(I104*H104,2)</f>
        <v>0</v>
      </c>
      <c r="BL104" s="13" t="s">
        <v>87</v>
      </c>
      <c r="BM104" s="13" t="s">
        <v>213</v>
      </c>
    </row>
    <row r="105" s="1" customFormat="1" ht="14.4" customHeight="1">
      <c r="B105" s="34"/>
      <c r="C105" s="191" t="s">
        <v>72</v>
      </c>
      <c r="D105" s="191" t="s">
        <v>135</v>
      </c>
      <c r="E105" s="192" t="s">
        <v>247</v>
      </c>
      <c r="F105" s="193" t="s">
        <v>248</v>
      </c>
      <c r="G105" s="194" t="s">
        <v>138</v>
      </c>
      <c r="H105" s="195">
        <v>8</v>
      </c>
      <c r="I105" s="196"/>
      <c r="J105" s="197">
        <f>ROUND(I105*H105,2)</f>
        <v>0</v>
      </c>
      <c r="K105" s="193" t="s">
        <v>19</v>
      </c>
      <c r="L105" s="198"/>
      <c r="M105" s="199" t="s">
        <v>19</v>
      </c>
      <c r="N105" s="200" t="s">
        <v>43</v>
      </c>
      <c r="O105" s="75"/>
      <c r="P105" s="201">
        <f>O105*H105</f>
        <v>0</v>
      </c>
      <c r="Q105" s="201">
        <v>0</v>
      </c>
      <c r="R105" s="201">
        <f>Q105*H105</f>
        <v>0</v>
      </c>
      <c r="S105" s="201">
        <v>0</v>
      </c>
      <c r="T105" s="202">
        <f>S105*H105</f>
        <v>0</v>
      </c>
      <c r="AR105" s="13" t="s">
        <v>99</v>
      </c>
      <c r="AT105" s="13" t="s">
        <v>135</v>
      </c>
      <c r="AU105" s="13" t="s">
        <v>77</v>
      </c>
      <c r="AY105" s="13" t="s">
        <v>134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13" t="s">
        <v>77</v>
      </c>
      <c r="BK105" s="203">
        <f>ROUND(I105*H105,2)</f>
        <v>0</v>
      </c>
      <c r="BL105" s="13" t="s">
        <v>87</v>
      </c>
      <c r="BM105" s="13" t="s">
        <v>219</v>
      </c>
    </row>
    <row r="106" s="1" customFormat="1" ht="14.4" customHeight="1">
      <c r="B106" s="34"/>
      <c r="C106" s="191" t="s">
        <v>72</v>
      </c>
      <c r="D106" s="191" t="s">
        <v>135</v>
      </c>
      <c r="E106" s="192" t="s">
        <v>250</v>
      </c>
      <c r="F106" s="193" t="s">
        <v>251</v>
      </c>
      <c r="G106" s="194" t="s">
        <v>138</v>
      </c>
      <c r="H106" s="195">
        <v>1</v>
      </c>
      <c r="I106" s="196"/>
      <c r="J106" s="197">
        <f>ROUND(I106*H106,2)</f>
        <v>0</v>
      </c>
      <c r="K106" s="193" t="s">
        <v>19</v>
      </c>
      <c r="L106" s="198"/>
      <c r="M106" s="199" t="s">
        <v>19</v>
      </c>
      <c r="N106" s="200" t="s">
        <v>43</v>
      </c>
      <c r="O106" s="75"/>
      <c r="P106" s="201">
        <f>O106*H106</f>
        <v>0</v>
      </c>
      <c r="Q106" s="201">
        <v>0</v>
      </c>
      <c r="R106" s="201">
        <f>Q106*H106</f>
        <v>0</v>
      </c>
      <c r="S106" s="201">
        <v>0</v>
      </c>
      <c r="T106" s="202">
        <f>S106*H106</f>
        <v>0</v>
      </c>
      <c r="AR106" s="13" t="s">
        <v>99</v>
      </c>
      <c r="AT106" s="13" t="s">
        <v>135</v>
      </c>
      <c r="AU106" s="13" t="s">
        <v>77</v>
      </c>
      <c r="AY106" s="13" t="s">
        <v>134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13" t="s">
        <v>77</v>
      </c>
      <c r="BK106" s="203">
        <f>ROUND(I106*H106,2)</f>
        <v>0</v>
      </c>
      <c r="BL106" s="13" t="s">
        <v>87</v>
      </c>
      <c r="BM106" s="13" t="s">
        <v>222</v>
      </c>
    </row>
    <row r="107" s="1" customFormat="1" ht="20.4" customHeight="1">
      <c r="B107" s="34"/>
      <c r="C107" s="191" t="s">
        <v>96</v>
      </c>
      <c r="D107" s="191" t="s">
        <v>135</v>
      </c>
      <c r="E107" s="192" t="s">
        <v>148</v>
      </c>
      <c r="F107" s="193" t="s">
        <v>149</v>
      </c>
      <c r="G107" s="194" t="s">
        <v>150</v>
      </c>
      <c r="H107" s="195">
        <v>60</v>
      </c>
      <c r="I107" s="196"/>
      <c r="J107" s="197">
        <f>ROUND(I107*H107,2)</f>
        <v>0</v>
      </c>
      <c r="K107" s="193" t="s">
        <v>151</v>
      </c>
      <c r="L107" s="198"/>
      <c r="M107" s="199" t="s">
        <v>19</v>
      </c>
      <c r="N107" s="200" t="s">
        <v>43</v>
      </c>
      <c r="O107" s="75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AR107" s="13" t="s">
        <v>81</v>
      </c>
      <c r="AT107" s="13" t="s">
        <v>135</v>
      </c>
      <c r="AU107" s="13" t="s">
        <v>77</v>
      </c>
      <c r="AY107" s="13" t="s">
        <v>134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13" t="s">
        <v>77</v>
      </c>
      <c r="BK107" s="203">
        <f>ROUND(I107*H107,2)</f>
        <v>0</v>
      </c>
      <c r="BL107" s="13" t="s">
        <v>77</v>
      </c>
      <c r="BM107" s="13" t="s">
        <v>602</v>
      </c>
    </row>
    <row r="108" s="1" customFormat="1" ht="20.4" customHeight="1">
      <c r="B108" s="34"/>
      <c r="C108" s="191" t="s">
        <v>99</v>
      </c>
      <c r="D108" s="191" t="s">
        <v>135</v>
      </c>
      <c r="E108" s="192" t="s">
        <v>154</v>
      </c>
      <c r="F108" s="193" t="s">
        <v>155</v>
      </c>
      <c r="G108" s="194" t="s">
        <v>150</v>
      </c>
      <c r="H108" s="195">
        <v>30</v>
      </c>
      <c r="I108" s="196"/>
      <c r="J108" s="197">
        <f>ROUND(I108*H108,2)</f>
        <v>0</v>
      </c>
      <c r="K108" s="193" t="s">
        <v>151</v>
      </c>
      <c r="L108" s="198"/>
      <c r="M108" s="199" t="s">
        <v>19</v>
      </c>
      <c r="N108" s="200" t="s">
        <v>43</v>
      </c>
      <c r="O108" s="75"/>
      <c r="P108" s="201">
        <f>O108*H108</f>
        <v>0</v>
      </c>
      <c r="Q108" s="201">
        <v>0</v>
      </c>
      <c r="R108" s="201">
        <f>Q108*H108</f>
        <v>0</v>
      </c>
      <c r="S108" s="201">
        <v>0</v>
      </c>
      <c r="T108" s="202">
        <f>S108*H108</f>
        <v>0</v>
      </c>
      <c r="AR108" s="13" t="s">
        <v>81</v>
      </c>
      <c r="AT108" s="13" t="s">
        <v>135</v>
      </c>
      <c r="AU108" s="13" t="s">
        <v>77</v>
      </c>
      <c r="AY108" s="13" t="s">
        <v>134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13" t="s">
        <v>77</v>
      </c>
      <c r="BK108" s="203">
        <f>ROUND(I108*H108,2)</f>
        <v>0</v>
      </c>
      <c r="BL108" s="13" t="s">
        <v>77</v>
      </c>
      <c r="BM108" s="13" t="s">
        <v>603</v>
      </c>
    </row>
    <row r="109" s="1" customFormat="1" ht="20.4" customHeight="1">
      <c r="B109" s="34"/>
      <c r="C109" s="191" t="s">
        <v>102</v>
      </c>
      <c r="D109" s="191" t="s">
        <v>135</v>
      </c>
      <c r="E109" s="192" t="s">
        <v>158</v>
      </c>
      <c r="F109" s="193" t="s">
        <v>159</v>
      </c>
      <c r="G109" s="194" t="s">
        <v>150</v>
      </c>
      <c r="H109" s="195">
        <v>210</v>
      </c>
      <c r="I109" s="196"/>
      <c r="J109" s="197">
        <f>ROUND(I109*H109,2)</f>
        <v>0</v>
      </c>
      <c r="K109" s="193" t="s">
        <v>151</v>
      </c>
      <c r="L109" s="198"/>
      <c r="M109" s="199" t="s">
        <v>19</v>
      </c>
      <c r="N109" s="200" t="s">
        <v>43</v>
      </c>
      <c r="O109" s="75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AR109" s="13" t="s">
        <v>81</v>
      </c>
      <c r="AT109" s="13" t="s">
        <v>135</v>
      </c>
      <c r="AU109" s="13" t="s">
        <v>77</v>
      </c>
      <c r="AY109" s="13" t="s">
        <v>134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13" t="s">
        <v>77</v>
      </c>
      <c r="BK109" s="203">
        <f>ROUND(I109*H109,2)</f>
        <v>0</v>
      </c>
      <c r="BL109" s="13" t="s">
        <v>77</v>
      </c>
      <c r="BM109" s="13" t="s">
        <v>604</v>
      </c>
    </row>
    <row r="110" s="1" customFormat="1" ht="20.4" customHeight="1">
      <c r="B110" s="34"/>
      <c r="C110" s="191" t="s">
        <v>147</v>
      </c>
      <c r="D110" s="191" t="s">
        <v>135</v>
      </c>
      <c r="E110" s="192" t="s">
        <v>161</v>
      </c>
      <c r="F110" s="193" t="s">
        <v>162</v>
      </c>
      <c r="G110" s="194" t="s">
        <v>163</v>
      </c>
      <c r="H110" s="195">
        <v>6</v>
      </c>
      <c r="I110" s="196"/>
      <c r="J110" s="197">
        <f>ROUND(I110*H110,2)</f>
        <v>0</v>
      </c>
      <c r="K110" s="193" t="s">
        <v>151</v>
      </c>
      <c r="L110" s="198"/>
      <c r="M110" s="199" t="s">
        <v>19</v>
      </c>
      <c r="N110" s="200" t="s">
        <v>43</v>
      </c>
      <c r="O110" s="75"/>
      <c r="P110" s="201">
        <f>O110*H110</f>
        <v>0</v>
      </c>
      <c r="Q110" s="201">
        <v>0</v>
      </c>
      <c r="R110" s="201">
        <f>Q110*H110</f>
        <v>0</v>
      </c>
      <c r="S110" s="201">
        <v>0</v>
      </c>
      <c r="T110" s="202">
        <f>S110*H110</f>
        <v>0</v>
      </c>
      <c r="AR110" s="13" t="s">
        <v>81</v>
      </c>
      <c r="AT110" s="13" t="s">
        <v>135</v>
      </c>
      <c r="AU110" s="13" t="s">
        <v>77</v>
      </c>
      <c r="AY110" s="13" t="s">
        <v>134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13" t="s">
        <v>77</v>
      </c>
      <c r="BK110" s="203">
        <f>ROUND(I110*H110,2)</f>
        <v>0</v>
      </c>
      <c r="BL110" s="13" t="s">
        <v>77</v>
      </c>
      <c r="BM110" s="13" t="s">
        <v>605</v>
      </c>
    </row>
    <row r="111" s="1" customFormat="1" ht="20.4" customHeight="1">
      <c r="B111" s="34"/>
      <c r="C111" s="191" t="s">
        <v>171</v>
      </c>
      <c r="D111" s="191" t="s">
        <v>135</v>
      </c>
      <c r="E111" s="192" t="s">
        <v>165</v>
      </c>
      <c r="F111" s="193" t="s">
        <v>166</v>
      </c>
      <c r="G111" s="194" t="s">
        <v>163</v>
      </c>
      <c r="H111" s="195">
        <v>8</v>
      </c>
      <c r="I111" s="196"/>
      <c r="J111" s="197">
        <f>ROUND(I111*H111,2)</f>
        <v>0</v>
      </c>
      <c r="K111" s="193" t="s">
        <v>151</v>
      </c>
      <c r="L111" s="198"/>
      <c r="M111" s="199" t="s">
        <v>19</v>
      </c>
      <c r="N111" s="200" t="s">
        <v>43</v>
      </c>
      <c r="O111" s="75"/>
      <c r="P111" s="201">
        <f>O111*H111</f>
        <v>0</v>
      </c>
      <c r="Q111" s="201">
        <v>0</v>
      </c>
      <c r="R111" s="201">
        <f>Q111*H111</f>
        <v>0</v>
      </c>
      <c r="S111" s="201">
        <v>0</v>
      </c>
      <c r="T111" s="202">
        <f>S111*H111</f>
        <v>0</v>
      </c>
      <c r="AR111" s="13" t="s">
        <v>81</v>
      </c>
      <c r="AT111" s="13" t="s">
        <v>135</v>
      </c>
      <c r="AU111" s="13" t="s">
        <v>77</v>
      </c>
      <c r="AY111" s="13" t="s">
        <v>134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13" t="s">
        <v>77</v>
      </c>
      <c r="BK111" s="203">
        <f>ROUND(I111*H111,2)</f>
        <v>0</v>
      </c>
      <c r="BL111" s="13" t="s">
        <v>77</v>
      </c>
      <c r="BM111" s="13" t="s">
        <v>606</v>
      </c>
    </row>
    <row r="112" s="1" customFormat="1" ht="20.4" customHeight="1">
      <c r="B112" s="34"/>
      <c r="C112" s="191" t="s">
        <v>175</v>
      </c>
      <c r="D112" s="191" t="s">
        <v>135</v>
      </c>
      <c r="E112" s="192" t="s">
        <v>168</v>
      </c>
      <c r="F112" s="193" t="s">
        <v>169</v>
      </c>
      <c r="G112" s="194" t="s">
        <v>163</v>
      </c>
      <c r="H112" s="195">
        <v>8</v>
      </c>
      <c r="I112" s="196"/>
      <c r="J112" s="197">
        <f>ROUND(I112*H112,2)</f>
        <v>0</v>
      </c>
      <c r="K112" s="193" t="s">
        <v>151</v>
      </c>
      <c r="L112" s="198"/>
      <c r="M112" s="199" t="s">
        <v>19</v>
      </c>
      <c r="N112" s="200" t="s">
        <v>43</v>
      </c>
      <c r="O112" s="75"/>
      <c r="P112" s="201">
        <f>O112*H112</f>
        <v>0</v>
      </c>
      <c r="Q112" s="201">
        <v>0</v>
      </c>
      <c r="R112" s="201">
        <f>Q112*H112</f>
        <v>0</v>
      </c>
      <c r="S112" s="201">
        <v>0</v>
      </c>
      <c r="T112" s="202">
        <f>S112*H112</f>
        <v>0</v>
      </c>
      <c r="AR112" s="13" t="s">
        <v>81</v>
      </c>
      <c r="AT112" s="13" t="s">
        <v>135</v>
      </c>
      <c r="AU112" s="13" t="s">
        <v>77</v>
      </c>
      <c r="AY112" s="13" t="s">
        <v>134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13" t="s">
        <v>77</v>
      </c>
      <c r="BK112" s="203">
        <f>ROUND(I112*H112,2)</f>
        <v>0</v>
      </c>
      <c r="BL112" s="13" t="s">
        <v>77</v>
      </c>
      <c r="BM112" s="13" t="s">
        <v>607</v>
      </c>
    </row>
    <row r="113" s="1" customFormat="1" ht="20.4" customHeight="1">
      <c r="B113" s="34"/>
      <c r="C113" s="191" t="s">
        <v>153</v>
      </c>
      <c r="D113" s="191" t="s">
        <v>135</v>
      </c>
      <c r="E113" s="192" t="s">
        <v>172</v>
      </c>
      <c r="F113" s="193" t="s">
        <v>173</v>
      </c>
      <c r="G113" s="194" t="s">
        <v>163</v>
      </c>
      <c r="H113" s="195">
        <v>2</v>
      </c>
      <c r="I113" s="196"/>
      <c r="J113" s="197">
        <f>ROUND(I113*H113,2)</f>
        <v>0</v>
      </c>
      <c r="K113" s="193" t="s">
        <v>151</v>
      </c>
      <c r="L113" s="198"/>
      <c r="M113" s="199" t="s">
        <v>19</v>
      </c>
      <c r="N113" s="200" t="s">
        <v>43</v>
      </c>
      <c r="O113" s="75"/>
      <c r="P113" s="201">
        <f>O113*H113</f>
        <v>0</v>
      </c>
      <c r="Q113" s="201">
        <v>0</v>
      </c>
      <c r="R113" s="201">
        <f>Q113*H113</f>
        <v>0</v>
      </c>
      <c r="S113" s="201">
        <v>0</v>
      </c>
      <c r="T113" s="202">
        <f>S113*H113</f>
        <v>0</v>
      </c>
      <c r="AR113" s="13" t="s">
        <v>81</v>
      </c>
      <c r="AT113" s="13" t="s">
        <v>135</v>
      </c>
      <c r="AU113" s="13" t="s">
        <v>77</v>
      </c>
      <c r="AY113" s="13" t="s">
        <v>134</v>
      </c>
      <c r="BE113" s="203">
        <f>IF(N113="základní",J113,0)</f>
        <v>0</v>
      </c>
      <c r="BF113" s="203">
        <f>IF(N113="snížená",J113,0)</f>
        <v>0</v>
      </c>
      <c r="BG113" s="203">
        <f>IF(N113="zákl. přenesená",J113,0)</f>
        <v>0</v>
      </c>
      <c r="BH113" s="203">
        <f>IF(N113="sníž. přenesená",J113,0)</f>
        <v>0</v>
      </c>
      <c r="BI113" s="203">
        <f>IF(N113="nulová",J113,0)</f>
        <v>0</v>
      </c>
      <c r="BJ113" s="13" t="s">
        <v>77</v>
      </c>
      <c r="BK113" s="203">
        <f>ROUND(I113*H113,2)</f>
        <v>0</v>
      </c>
      <c r="BL113" s="13" t="s">
        <v>77</v>
      </c>
      <c r="BM113" s="13" t="s">
        <v>608</v>
      </c>
    </row>
    <row r="114" s="9" customFormat="1" ht="25.92" customHeight="1">
      <c r="B114" s="177"/>
      <c r="C114" s="178"/>
      <c r="D114" s="179" t="s">
        <v>71</v>
      </c>
      <c r="E114" s="180" t="s">
        <v>253</v>
      </c>
      <c r="F114" s="180" t="s">
        <v>297</v>
      </c>
      <c r="G114" s="178"/>
      <c r="H114" s="178"/>
      <c r="I114" s="181"/>
      <c r="J114" s="182">
        <f>BK114</f>
        <v>0</v>
      </c>
      <c r="K114" s="178"/>
      <c r="L114" s="183"/>
      <c r="M114" s="184"/>
      <c r="N114" s="185"/>
      <c r="O114" s="185"/>
      <c r="P114" s="186">
        <f>SUM(P115:P121)</f>
        <v>0</v>
      </c>
      <c r="Q114" s="185"/>
      <c r="R114" s="186">
        <f>SUM(R115:R121)</f>
        <v>0</v>
      </c>
      <c r="S114" s="185"/>
      <c r="T114" s="187">
        <f>SUM(T115:T121)</f>
        <v>0</v>
      </c>
      <c r="AR114" s="188" t="s">
        <v>77</v>
      </c>
      <c r="AT114" s="189" t="s">
        <v>71</v>
      </c>
      <c r="AU114" s="189" t="s">
        <v>72</v>
      </c>
      <c r="AY114" s="188" t="s">
        <v>134</v>
      </c>
      <c r="BK114" s="190">
        <f>SUM(BK115:BK121)</f>
        <v>0</v>
      </c>
    </row>
    <row r="115" s="1" customFormat="1" ht="14.4" customHeight="1">
      <c r="B115" s="34"/>
      <c r="C115" s="191" t="s">
        <v>72</v>
      </c>
      <c r="D115" s="191" t="s">
        <v>135</v>
      </c>
      <c r="E115" s="192" t="s">
        <v>298</v>
      </c>
      <c r="F115" s="193" t="s">
        <v>299</v>
      </c>
      <c r="G115" s="194" t="s">
        <v>138</v>
      </c>
      <c r="H115" s="195">
        <v>3</v>
      </c>
      <c r="I115" s="196"/>
      <c r="J115" s="197">
        <f>ROUND(I115*H115,2)</f>
        <v>0</v>
      </c>
      <c r="K115" s="193" t="s">
        <v>19</v>
      </c>
      <c r="L115" s="198"/>
      <c r="M115" s="199" t="s">
        <v>19</v>
      </c>
      <c r="N115" s="200" t="s">
        <v>43</v>
      </c>
      <c r="O115" s="75"/>
      <c r="P115" s="201">
        <f>O115*H115</f>
        <v>0</v>
      </c>
      <c r="Q115" s="201">
        <v>0</v>
      </c>
      <c r="R115" s="201">
        <f>Q115*H115</f>
        <v>0</v>
      </c>
      <c r="S115" s="201">
        <v>0</v>
      </c>
      <c r="T115" s="202">
        <f>S115*H115</f>
        <v>0</v>
      </c>
      <c r="AR115" s="13" t="s">
        <v>99</v>
      </c>
      <c r="AT115" s="13" t="s">
        <v>135</v>
      </c>
      <c r="AU115" s="13" t="s">
        <v>77</v>
      </c>
      <c r="AY115" s="13" t="s">
        <v>134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13" t="s">
        <v>77</v>
      </c>
      <c r="BK115" s="203">
        <f>ROUND(I115*H115,2)</f>
        <v>0</v>
      </c>
      <c r="BL115" s="13" t="s">
        <v>87</v>
      </c>
      <c r="BM115" s="13" t="s">
        <v>228</v>
      </c>
    </row>
    <row r="116" s="1" customFormat="1" ht="14.4" customHeight="1">
      <c r="B116" s="34"/>
      <c r="C116" s="191" t="s">
        <v>72</v>
      </c>
      <c r="D116" s="191" t="s">
        <v>135</v>
      </c>
      <c r="E116" s="192" t="s">
        <v>304</v>
      </c>
      <c r="F116" s="193" t="s">
        <v>305</v>
      </c>
      <c r="G116" s="194" t="s">
        <v>138</v>
      </c>
      <c r="H116" s="195">
        <v>2</v>
      </c>
      <c r="I116" s="196"/>
      <c r="J116" s="197">
        <f>ROUND(I116*H116,2)</f>
        <v>0</v>
      </c>
      <c r="K116" s="193" t="s">
        <v>19</v>
      </c>
      <c r="L116" s="198"/>
      <c r="M116" s="199" t="s">
        <v>19</v>
      </c>
      <c r="N116" s="200" t="s">
        <v>43</v>
      </c>
      <c r="O116" s="75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AR116" s="13" t="s">
        <v>99</v>
      </c>
      <c r="AT116" s="13" t="s">
        <v>135</v>
      </c>
      <c r="AU116" s="13" t="s">
        <v>77</v>
      </c>
      <c r="AY116" s="13" t="s">
        <v>134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13" t="s">
        <v>77</v>
      </c>
      <c r="BK116" s="203">
        <f>ROUND(I116*H116,2)</f>
        <v>0</v>
      </c>
      <c r="BL116" s="13" t="s">
        <v>87</v>
      </c>
      <c r="BM116" s="13" t="s">
        <v>231</v>
      </c>
    </row>
    <row r="117" s="1" customFormat="1" ht="30.6" customHeight="1">
      <c r="B117" s="34"/>
      <c r="C117" s="191" t="s">
        <v>72</v>
      </c>
      <c r="D117" s="191" t="s">
        <v>135</v>
      </c>
      <c r="E117" s="192" t="s">
        <v>567</v>
      </c>
      <c r="F117" s="193" t="s">
        <v>278</v>
      </c>
      <c r="G117" s="194" t="s">
        <v>138</v>
      </c>
      <c r="H117" s="195">
        <v>2</v>
      </c>
      <c r="I117" s="196"/>
      <c r="J117" s="197">
        <f>ROUND(I117*H117,2)</f>
        <v>0</v>
      </c>
      <c r="K117" s="193" t="s">
        <v>19</v>
      </c>
      <c r="L117" s="198"/>
      <c r="M117" s="199" t="s">
        <v>19</v>
      </c>
      <c r="N117" s="200" t="s">
        <v>43</v>
      </c>
      <c r="O117" s="75"/>
      <c r="P117" s="201">
        <f>O117*H117</f>
        <v>0</v>
      </c>
      <c r="Q117" s="201">
        <v>0</v>
      </c>
      <c r="R117" s="201">
        <f>Q117*H117</f>
        <v>0</v>
      </c>
      <c r="S117" s="201">
        <v>0</v>
      </c>
      <c r="T117" s="202">
        <f>S117*H117</f>
        <v>0</v>
      </c>
      <c r="AR117" s="13" t="s">
        <v>99</v>
      </c>
      <c r="AT117" s="13" t="s">
        <v>135</v>
      </c>
      <c r="AU117" s="13" t="s">
        <v>77</v>
      </c>
      <c r="AY117" s="13" t="s">
        <v>134</v>
      </c>
      <c r="BE117" s="203">
        <f>IF(N117="základní",J117,0)</f>
        <v>0</v>
      </c>
      <c r="BF117" s="203">
        <f>IF(N117="snížená",J117,0)</f>
        <v>0</v>
      </c>
      <c r="BG117" s="203">
        <f>IF(N117="zákl. přenesená",J117,0)</f>
        <v>0</v>
      </c>
      <c r="BH117" s="203">
        <f>IF(N117="sníž. přenesená",J117,0)</f>
        <v>0</v>
      </c>
      <c r="BI117" s="203">
        <f>IF(N117="nulová",J117,0)</f>
        <v>0</v>
      </c>
      <c r="BJ117" s="13" t="s">
        <v>77</v>
      </c>
      <c r="BK117" s="203">
        <f>ROUND(I117*H117,2)</f>
        <v>0</v>
      </c>
      <c r="BL117" s="13" t="s">
        <v>87</v>
      </c>
      <c r="BM117" s="13" t="s">
        <v>234</v>
      </c>
    </row>
    <row r="118" s="1" customFormat="1" ht="14.4" customHeight="1">
      <c r="B118" s="34"/>
      <c r="C118" s="191" t="s">
        <v>72</v>
      </c>
      <c r="D118" s="191" t="s">
        <v>135</v>
      </c>
      <c r="E118" s="192" t="s">
        <v>314</v>
      </c>
      <c r="F118" s="193" t="s">
        <v>315</v>
      </c>
      <c r="G118" s="194" t="s">
        <v>138</v>
      </c>
      <c r="H118" s="195">
        <v>2</v>
      </c>
      <c r="I118" s="196"/>
      <c r="J118" s="197">
        <f>ROUND(I118*H118,2)</f>
        <v>0</v>
      </c>
      <c r="K118" s="193" t="s">
        <v>19</v>
      </c>
      <c r="L118" s="198"/>
      <c r="M118" s="199" t="s">
        <v>19</v>
      </c>
      <c r="N118" s="200" t="s">
        <v>43</v>
      </c>
      <c r="O118" s="75"/>
      <c r="P118" s="201">
        <f>O118*H118</f>
        <v>0</v>
      </c>
      <c r="Q118" s="201">
        <v>0</v>
      </c>
      <c r="R118" s="201">
        <f>Q118*H118</f>
        <v>0</v>
      </c>
      <c r="S118" s="201">
        <v>0</v>
      </c>
      <c r="T118" s="202">
        <f>S118*H118</f>
        <v>0</v>
      </c>
      <c r="AR118" s="13" t="s">
        <v>99</v>
      </c>
      <c r="AT118" s="13" t="s">
        <v>135</v>
      </c>
      <c r="AU118" s="13" t="s">
        <v>77</v>
      </c>
      <c r="AY118" s="13" t="s">
        <v>134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13" t="s">
        <v>77</v>
      </c>
      <c r="BK118" s="203">
        <f>ROUND(I118*H118,2)</f>
        <v>0</v>
      </c>
      <c r="BL118" s="13" t="s">
        <v>87</v>
      </c>
      <c r="BM118" s="13" t="s">
        <v>237</v>
      </c>
    </row>
    <row r="119" s="1" customFormat="1" ht="14.4" customHeight="1">
      <c r="B119" s="34"/>
      <c r="C119" s="191" t="s">
        <v>72</v>
      </c>
      <c r="D119" s="191" t="s">
        <v>135</v>
      </c>
      <c r="E119" s="192" t="s">
        <v>317</v>
      </c>
      <c r="F119" s="193" t="s">
        <v>318</v>
      </c>
      <c r="G119" s="194" t="s">
        <v>138</v>
      </c>
      <c r="H119" s="195">
        <v>6</v>
      </c>
      <c r="I119" s="196"/>
      <c r="J119" s="197">
        <f>ROUND(I119*H119,2)</f>
        <v>0</v>
      </c>
      <c r="K119" s="193" t="s">
        <v>19</v>
      </c>
      <c r="L119" s="198"/>
      <c r="M119" s="199" t="s">
        <v>19</v>
      </c>
      <c r="N119" s="200" t="s">
        <v>43</v>
      </c>
      <c r="O119" s="75"/>
      <c r="P119" s="201">
        <f>O119*H119</f>
        <v>0</v>
      </c>
      <c r="Q119" s="201">
        <v>0</v>
      </c>
      <c r="R119" s="201">
        <f>Q119*H119</f>
        <v>0</v>
      </c>
      <c r="S119" s="201">
        <v>0</v>
      </c>
      <c r="T119" s="202">
        <f>S119*H119</f>
        <v>0</v>
      </c>
      <c r="AR119" s="13" t="s">
        <v>99</v>
      </c>
      <c r="AT119" s="13" t="s">
        <v>135</v>
      </c>
      <c r="AU119" s="13" t="s">
        <v>77</v>
      </c>
      <c r="AY119" s="13" t="s">
        <v>134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13" t="s">
        <v>77</v>
      </c>
      <c r="BK119" s="203">
        <f>ROUND(I119*H119,2)</f>
        <v>0</v>
      </c>
      <c r="BL119" s="13" t="s">
        <v>87</v>
      </c>
      <c r="BM119" s="13" t="s">
        <v>568</v>
      </c>
    </row>
    <row r="120" s="1" customFormat="1" ht="14.4" customHeight="1">
      <c r="B120" s="34"/>
      <c r="C120" s="191" t="s">
        <v>72</v>
      </c>
      <c r="D120" s="191" t="s">
        <v>135</v>
      </c>
      <c r="E120" s="192" t="s">
        <v>320</v>
      </c>
      <c r="F120" s="193" t="s">
        <v>321</v>
      </c>
      <c r="G120" s="194" t="s">
        <v>138</v>
      </c>
      <c r="H120" s="195">
        <v>6</v>
      </c>
      <c r="I120" s="196"/>
      <c r="J120" s="197">
        <f>ROUND(I120*H120,2)</f>
        <v>0</v>
      </c>
      <c r="K120" s="193" t="s">
        <v>19</v>
      </c>
      <c r="L120" s="198"/>
      <c r="M120" s="199" t="s">
        <v>19</v>
      </c>
      <c r="N120" s="200" t="s">
        <v>43</v>
      </c>
      <c r="O120" s="75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13" t="s">
        <v>99</v>
      </c>
      <c r="AT120" s="13" t="s">
        <v>135</v>
      </c>
      <c r="AU120" s="13" t="s">
        <v>77</v>
      </c>
      <c r="AY120" s="13" t="s">
        <v>134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13" t="s">
        <v>77</v>
      </c>
      <c r="BK120" s="203">
        <f>ROUND(I120*H120,2)</f>
        <v>0</v>
      </c>
      <c r="BL120" s="13" t="s">
        <v>87</v>
      </c>
      <c r="BM120" s="13" t="s">
        <v>240</v>
      </c>
    </row>
    <row r="121" s="1" customFormat="1" ht="14.4" customHeight="1">
      <c r="B121" s="34"/>
      <c r="C121" s="191" t="s">
        <v>72</v>
      </c>
      <c r="D121" s="191" t="s">
        <v>135</v>
      </c>
      <c r="E121" s="192" t="s">
        <v>323</v>
      </c>
      <c r="F121" s="193" t="s">
        <v>324</v>
      </c>
      <c r="G121" s="194" t="s">
        <v>138</v>
      </c>
      <c r="H121" s="195">
        <v>6</v>
      </c>
      <c r="I121" s="196"/>
      <c r="J121" s="197">
        <f>ROUND(I121*H121,2)</f>
        <v>0</v>
      </c>
      <c r="K121" s="193" t="s">
        <v>19</v>
      </c>
      <c r="L121" s="198"/>
      <c r="M121" s="199" t="s">
        <v>19</v>
      </c>
      <c r="N121" s="200" t="s">
        <v>43</v>
      </c>
      <c r="O121" s="75"/>
      <c r="P121" s="201">
        <f>O121*H121</f>
        <v>0</v>
      </c>
      <c r="Q121" s="201">
        <v>0</v>
      </c>
      <c r="R121" s="201">
        <f>Q121*H121</f>
        <v>0</v>
      </c>
      <c r="S121" s="201">
        <v>0</v>
      </c>
      <c r="T121" s="202">
        <f>S121*H121</f>
        <v>0</v>
      </c>
      <c r="AR121" s="13" t="s">
        <v>99</v>
      </c>
      <c r="AT121" s="13" t="s">
        <v>135</v>
      </c>
      <c r="AU121" s="13" t="s">
        <v>77</v>
      </c>
      <c r="AY121" s="13" t="s">
        <v>134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13" t="s">
        <v>77</v>
      </c>
      <c r="BK121" s="203">
        <f>ROUND(I121*H121,2)</f>
        <v>0</v>
      </c>
      <c r="BL121" s="13" t="s">
        <v>87</v>
      </c>
      <c r="BM121" s="13" t="s">
        <v>243</v>
      </c>
    </row>
    <row r="122" s="9" customFormat="1" ht="25.92" customHeight="1">
      <c r="B122" s="177"/>
      <c r="C122" s="178"/>
      <c r="D122" s="179" t="s">
        <v>71</v>
      </c>
      <c r="E122" s="180" t="s">
        <v>296</v>
      </c>
      <c r="F122" s="180" t="s">
        <v>327</v>
      </c>
      <c r="G122" s="178"/>
      <c r="H122" s="178"/>
      <c r="I122" s="181"/>
      <c r="J122" s="182">
        <f>BK122</f>
        <v>0</v>
      </c>
      <c r="K122" s="178"/>
      <c r="L122" s="183"/>
      <c r="M122" s="184"/>
      <c r="N122" s="185"/>
      <c r="O122" s="185"/>
      <c r="P122" s="186">
        <f>SUM(P123:P135)</f>
        <v>0</v>
      </c>
      <c r="Q122" s="185"/>
      <c r="R122" s="186">
        <f>SUM(R123:R135)</f>
        <v>0</v>
      </c>
      <c r="S122" s="185"/>
      <c r="T122" s="187">
        <f>SUM(T123:T135)</f>
        <v>0</v>
      </c>
      <c r="AR122" s="188" t="s">
        <v>77</v>
      </c>
      <c r="AT122" s="189" t="s">
        <v>71</v>
      </c>
      <c r="AU122" s="189" t="s">
        <v>72</v>
      </c>
      <c r="AY122" s="188" t="s">
        <v>134</v>
      </c>
      <c r="BK122" s="190">
        <f>SUM(BK123:BK135)</f>
        <v>0</v>
      </c>
    </row>
    <row r="123" s="1" customFormat="1" ht="14.4" customHeight="1">
      <c r="B123" s="34"/>
      <c r="C123" s="191" t="s">
        <v>72</v>
      </c>
      <c r="D123" s="191" t="s">
        <v>135</v>
      </c>
      <c r="E123" s="192" t="s">
        <v>328</v>
      </c>
      <c r="F123" s="193" t="s">
        <v>329</v>
      </c>
      <c r="G123" s="194" t="s">
        <v>150</v>
      </c>
      <c r="H123" s="195">
        <v>100</v>
      </c>
      <c r="I123" s="196"/>
      <c r="J123" s="197">
        <f>ROUND(I123*H123,2)</f>
        <v>0</v>
      </c>
      <c r="K123" s="193" t="s">
        <v>19</v>
      </c>
      <c r="L123" s="198"/>
      <c r="M123" s="199" t="s">
        <v>19</v>
      </c>
      <c r="N123" s="200" t="s">
        <v>43</v>
      </c>
      <c r="O123" s="75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AR123" s="13" t="s">
        <v>99</v>
      </c>
      <c r="AT123" s="13" t="s">
        <v>135</v>
      </c>
      <c r="AU123" s="13" t="s">
        <v>77</v>
      </c>
      <c r="AY123" s="13" t="s">
        <v>134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13" t="s">
        <v>77</v>
      </c>
      <c r="BK123" s="203">
        <f>ROUND(I123*H123,2)</f>
        <v>0</v>
      </c>
      <c r="BL123" s="13" t="s">
        <v>87</v>
      </c>
      <c r="BM123" s="13" t="s">
        <v>609</v>
      </c>
    </row>
    <row r="124" s="1" customFormat="1" ht="14.4" customHeight="1">
      <c r="B124" s="34"/>
      <c r="C124" s="191" t="s">
        <v>72</v>
      </c>
      <c r="D124" s="191" t="s">
        <v>135</v>
      </c>
      <c r="E124" s="192" t="s">
        <v>331</v>
      </c>
      <c r="F124" s="193" t="s">
        <v>332</v>
      </c>
      <c r="G124" s="194" t="s">
        <v>150</v>
      </c>
      <c r="H124" s="195">
        <v>210</v>
      </c>
      <c r="I124" s="196"/>
      <c r="J124" s="197">
        <f>ROUND(I124*H124,2)</f>
        <v>0</v>
      </c>
      <c r="K124" s="193" t="s">
        <v>19</v>
      </c>
      <c r="L124" s="198"/>
      <c r="M124" s="199" t="s">
        <v>19</v>
      </c>
      <c r="N124" s="200" t="s">
        <v>43</v>
      </c>
      <c r="O124" s="75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AR124" s="13" t="s">
        <v>99</v>
      </c>
      <c r="AT124" s="13" t="s">
        <v>135</v>
      </c>
      <c r="AU124" s="13" t="s">
        <v>77</v>
      </c>
      <c r="AY124" s="13" t="s">
        <v>134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13" t="s">
        <v>77</v>
      </c>
      <c r="BK124" s="203">
        <f>ROUND(I124*H124,2)</f>
        <v>0</v>
      </c>
      <c r="BL124" s="13" t="s">
        <v>87</v>
      </c>
      <c r="BM124" s="13" t="s">
        <v>249</v>
      </c>
    </row>
    <row r="125" s="1" customFormat="1" ht="14.4" customHeight="1">
      <c r="B125" s="34"/>
      <c r="C125" s="191" t="s">
        <v>72</v>
      </c>
      <c r="D125" s="191" t="s">
        <v>135</v>
      </c>
      <c r="E125" s="192" t="s">
        <v>570</v>
      </c>
      <c r="F125" s="193" t="s">
        <v>571</v>
      </c>
      <c r="G125" s="194" t="s">
        <v>150</v>
      </c>
      <c r="H125" s="195">
        <v>20</v>
      </c>
      <c r="I125" s="196"/>
      <c r="J125" s="197">
        <f>ROUND(I125*H125,2)</f>
        <v>0</v>
      </c>
      <c r="K125" s="193" t="s">
        <v>19</v>
      </c>
      <c r="L125" s="198"/>
      <c r="M125" s="199" t="s">
        <v>19</v>
      </c>
      <c r="N125" s="200" t="s">
        <v>43</v>
      </c>
      <c r="O125" s="75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AR125" s="13" t="s">
        <v>99</v>
      </c>
      <c r="AT125" s="13" t="s">
        <v>135</v>
      </c>
      <c r="AU125" s="13" t="s">
        <v>77</v>
      </c>
      <c r="AY125" s="13" t="s">
        <v>134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13" t="s">
        <v>77</v>
      </c>
      <c r="BK125" s="203">
        <f>ROUND(I125*H125,2)</f>
        <v>0</v>
      </c>
      <c r="BL125" s="13" t="s">
        <v>87</v>
      </c>
      <c r="BM125" s="13" t="s">
        <v>252</v>
      </c>
    </row>
    <row r="126" s="1" customFormat="1" ht="14.4" customHeight="1">
      <c r="B126" s="34"/>
      <c r="C126" s="191" t="s">
        <v>72</v>
      </c>
      <c r="D126" s="191" t="s">
        <v>135</v>
      </c>
      <c r="E126" s="192" t="s">
        <v>573</v>
      </c>
      <c r="F126" s="193" t="s">
        <v>574</v>
      </c>
      <c r="G126" s="194" t="s">
        <v>138</v>
      </c>
      <c r="H126" s="195">
        <v>6</v>
      </c>
      <c r="I126" s="196"/>
      <c r="J126" s="197">
        <f>ROUND(I126*H126,2)</f>
        <v>0</v>
      </c>
      <c r="K126" s="193" t="s">
        <v>19</v>
      </c>
      <c r="L126" s="198"/>
      <c r="M126" s="199" t="s">
        <v>19</v>
      </c>
      <c r="N126" s="200" t="s">
        <v>43</v>
      </c>
      <c r="O126" s="75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AR126" s="13" t="s">
        <v>99</v>
      </c>
      <c r="AT126" s="13" t="s">
        <v>135</v>
      </c>
      <c r="AU126" s="13" t="s">
        <v>77</v>
      </c>
      <c r="AY126" s="13" t="s">
        <v>134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3" t="s">
        <v>77</v>
      </c>
      <c r="BK126" s="203">
        <f>ROUND(I126*H126,2)</f>
        <v>0</v>
      </c>
      <c r="BL126" s="13" t="s">
        <v>87</v>
      </c>
      <c r="BM126" s="13" t="s">
        <v>572</v>
      </c>
    </row>
    <row r="127" s="1" customFormat="1" ht="14.4" customHeight="1">
      <c r="B127" s="34"/>
      <c r="C127" s="191" t="s">
        <v>72</v>
      </c>
      <c r="D127" s="191" t="s">
        <v>135</v>
      </c>
      <c r="E127" s="192" t="s">
        <v>575</v>
      </c>
      <c r="F127" s="193" t="s">
        <v>576</v>
      </c>
      <c r="G127" s="194" t="s">
        <v>138</v>
      </c>
      <c r="H127" s="195">
        <v>6</v>
      </c>
      <c r="I127" s="196"/>
      <c r="J127" s="197">
        <f>ROUND(I127*H127,2)</f>
        <v>0</v>
      </c>
      <c r="K127" s="193" t="s">
        <v>19</v>
      </c>
      <c r="L127" s="198"/>
      <c r="M127" s="199" t="s">
        <v>19</v>
      </c>
      <c r="N127" s="200" t="s">
        <v>43</v>
      </c>
      <c r="O127" s="75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AR127" s="13" t="s">
        <v>99</v>
      </c>
      <c r="AT127" s="13" t="s">
        <v>135</v>
      </c>
      <c r="AU127" s="13" t="s">
        <v>77</v>
      </c>
      <c r="AY127" s="13" t="s">
        <v>134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13" t="s">
        <v>77</v>
      </c>
      <c r="BK127" s="203">
        <f>ROUND(I127*H127,2)</f>
        <v>0</v>
      </c>
      <c r="BL127" s="13" t="s">
        <v>87</v>
      </c>
      <c r="BM127" s="13" t="s">
        <v>257</v>
      </c>
    </row>
    <row r="128" s="1" customFormat="1" ht="14.4" customHeight="1">
      <c r="B128" s="34"/>
      <c r="C128" s="191" t="s">
        <v>72</v>
      </c>
      <c r="D128" s="191" t="s">
        <v>135</v>
      </c>
      <c r="E128" s="192" t="s">
        <v>334</v>
      </c>
      <c r="F128" s="193" t="s">
        <v>335</v>
      </c>
      <c r="G128" s="194" t="s">
        <v>138</v>
      </c>
      <c r="H128" s="195">
        <v>3</v>
      </c>
      <c r="I128" s="196"/>
      <c r="J128" s="197">
        <f>ROUND(I128*H128,2)</f>
        <v>0</v>
      </c>
      <c r="K128" s="193" t="s">
        <v>19</v>
      </c>
      <c r="L128" s="198"/>
      <c r="M128" s="199" t="s">
        <v>19</v>
      </c>
      <c r="N128" s="200" t="s">
        <v>43</v>
      </c>
      <c r="O128" s="75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AR128" s="13" t="s">
        <v>99</v>
      </c>
      <c r="AT128" s="13" t="s">
        <v>135</v>
      </c>
      <c r="AU128" s="13" t="s">
        <v>77</v>
      </c>
      <c r="AY128" s="13" t="s">
        <v>134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13" t="s">
        <v>77</v>
      </c>
      <c r="BK128" s="203">
        <f>ROUND(I128*H128,2)</f>
        <v>0</v>
      </c>
      <c r="BL128" s="13" t="s">
        <v>87</v>
      </c>
      <c r="BM128" s="13" t="s">
        <v>260</v>
      </c>
    </row>
    <row r="129" s="1" customFormat="1" ht="14.4" customHeight="1">
      <c r="B129" s="34"/>
      <c r="C129" s="191" t="s">
        <v>72</v>
      </c>
      <c r="D129" s="191" t="s">
        <v>135</v>
      </c>
      <c r="E129" s="192" t="s">
        <v>337</v>
      </c>
      <c r="F129" s="193" t="s">
        <v>338</v>
      </c>
      <c r="G129" s="194" t="s">
        <v>150</v>
      </c>
      <c r="H129" s="195">
        <v>60</v>
      </c>
      <c r="I129" s="196"/>
      <c r="J129" s="197">
        <f>ROUND(I129*H129,2)</f>
        <v>0</v>
      </c>
      <c r="K129" s="193" t="s">
        <v>19</v>
      </c>
      <c r="L129" s="198"/>
      <c r="M129" s="199" t="s">
        <v>19</v>
      </c>
      <c r="N129" s="200" t="s">
        <v>43</v>
      </c>
      <c r="O129" s="75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AR129" s="13" t="s">
        <v>99</v>
      </c>
      <c r="AT129" s="13" t="s">
        <v>135</v>
      </c>
      <c r="AU129" s="13" t="s">
        <v>77</v>
      </c>
      <c r="AY129" s="13" t="s">
        <v>134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3" t="s">
        <v>77</v>
      </c>
      <c r="BK129" s="203">
        <f>ROUND(I129*H129,2)</f>
        <v>0</v>
      </c>
      <c r="BL129" s="13" t="s">
        <v>87</v>
      </c>
      <c r="BM129" s="13" t="s">
        <v>266</v>
      </c>
    </row>
    <row r="130" s="1" customFormat="1" ht="14.4" customHeight="1">
      <c r="B130" s="34"/>
      <c r="C130" s="191" t="s">
        <v>72</v>
      </c>
      <c r="D130" s="191" t="s">
        <v>135</v>
      </c>
      <c r="E130" s="192" t="s">
        <v>340</v>
      </c>
      <c r="F130" s="193" t="s">
        <v>341</v>
      </c>
      <c r="G130" s="194" t="s">
        <v>138</v>
      </c>
      <c r="H130" s="195">
        <v>120</v>
      </c>
      <c r="I130" s="196"/>
      <c r="J130" s="197">
        <f>ROUND(I130*H130,2)</f>
        <v>0</v>
      </c>
      <c r="K130" s="193" t="s">
        <v>19</v>
      </c>
      <c r="L130" s="198"/>
      <c r="M130" s="199" t="s">
        <v>19</v>
      </c>
      <c r="N130" s="200" t="s">
        <v>43</v>
      </c>
      <c r="O130" s="75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AR130" s="13" t="s">
        <v>99</v>
      </c>
      <c r="AT130" s="13" t="s">
        <v>135</v>
      </c>
      <c r="AU130" s="13" t="s">
        <v>77</v>
      </c>
      <c r="AY130" s="13" t="s">
        <v>134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3" t="s">
        <v>77</v>
      </c>
      <c r="BK130" s="203">
        <f>ROUND(I130*H130,2)</f>
        <v>0</v>
      </c>
      <c r="BL130" s="13" t="s">
        <v>87</v>
      </c>
      <c r="BM130" s="13" t="s">
        <v>577</v>
      </c>
    </row>
    <row r="131" s="1" customFormat="1" ht="14.4" customHeight="1">
      <c r="B131" s="34"/>
      <c r="C131" s="191" t="s">
        <v>72</v>
      </c>
      <c r="D131" s="191" t="s">
        <v>135</v>
      </c>
      <c r="E131" s="192" t="s">
        <v>343</v>
      </c>
      <c r="F131" s="193" t="s">
        <v>344</v>
      </c>
      <c r="G131" s="194" t="s">
        <v>138</v>
      </c>
      <c r="H131" s="195">
        <v>36</v>
      </c>
      <c r="I131" s="196"/>
      <c r="J131" s="197">
        <f>ROUND(I131*H131,2)</f>
        <v>0</v>
      </c>
      <c r="K131" s="193" t="s">
        <v>19</v>
      </c>
      <c r="L131" s="198"/>
      <c r="M131" s="199" t="s">
        <v>19</v>
      </c>
      <c r="N131" s="200" t="s">
        <v>43</v>
      </c>
      <c r="O131" s="75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AR131" s="13" t="s">
        <v>99</v>
      </c>
      <c r="AT131" s="13" t="s">
        <v>135</v>
      </c>
      <c r="AU131" s="13" t="s">
        <v>77</v>
      </c>
      <c r="AY131" s="13" t="s">
        <v>134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3" t="s">
        <v>77</v>
      </c>
      <c r="BK131" s="203">
        <f>ROUND(I131*H131,2)</f>
        <v>0</v>
      </c>
      <c r="BL131" s="13" t="s">
        <v>87</v>
      </c>
      <c r="BM131" s="13" t="s">
        <v>269</v>
      </c>
    </row>
    <row r="132" s="1" customFormat="1" ht="14.4" customHeight="1">
      <c r="B132" s="34"/>
      <c r="C132" s="191" t="s">
        <v>72</v>
      </c>
      <c r="D132" s="191" t="s">
        <v>135</v>
      </c>
      <c r="E132" s="192" t="s">
        <v>346</v>
      </c>
      <c r="F132" s="193" t="s">
        <v>347</v>
      </c>
      <c r="G132" s="194" t="s">
        <v>150</v>
      </c>
      <c r="H132" s="195">
        <v>60</v>
      </c>
      <c r="I132" s="196"/>
      <c r="J132" s="197">
        <f>ROUND(I132*H132,2)</f>
        <v>0</v>
      </c>
      <c r="K132" s="193" t="s">
        <v>19</v>
      </c>
      <c r="L132" s="198"/>
      <c r="M132" s="199" t="s">
        <v>19</v>
      </c>
      <c r="N132" s="200" t="s">
        <v>43</v>
      </c>
      <c r="O132" s="75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AR132" s="13" t="s">
        <v>99</v>
      </c>
      <c r="AT132" s="13" t="s">
        <v>135</v>
      </c>
      <c r="AU132" s="13" t="s">
        <v>77</v>
      </c>
      <c r="AY132" s="13" t="s">
        <v>134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3" t="s">
        <v>77</v>
      </c>
      <c r="BK132" s="203">
        <f>ROUND(I132*H132,2)</f>
        <v>0</v>
      </c>
      <c r="BL132" s="13" t="s">
        <v>87</v>
      </c>
      <c r="BM132" s="13" t="s">
        <v>271</v>
      </c>
    </row>
    <row r="133" s="1" customFormat="1" ht="14.4" customHeight="1">
      <c r="B133" s="34"/>
      <c r="C133" s="191" t="s">
        <v>72</v>
      </c>
      <c r="D133" s="191" t="s">
        <v>135</v>
      </c>
      <c r="E133" s="192" t="s">
        <v>349</v>
      </c>
      <c r="F133" s="193" t="s">
        <v>350</v>
      </c>
      <c r="G133" s="194" t="s">
        <v>138</v>
      </c>
      <c r="H133" s="195">
        <v>120</v>
      </c>
      <c r="I133" s="196"/>
      <c r="J133" s="197">
        <f>ROUND(I133*H133,2)</f>
        <v>0</v>
      </c>
      <c r="K133" s="193" t="s">
        <v>19</v>
      </c>
      <c r="L133" s="198"/>
      <c r="M133" s="199" t="s">
        <v>19</v>
      </c>
      <c r="N133" s="200" t="s">
        <v>43</v>
      </c>
      <c r="O133" s="75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AR133" s="13" t="s">
        <v>99</v>
      </c>
      <c r="AT133" s="13" t="s">
        <v>135</v>
      </c>
      <c r="AU133" s="13" t="s">
        <v>77</v>
      </c>
      <c r="AY133" s="13" t="s">
        <v>134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13" t="s">
        <v>77</v>
      </c>
      <c r="BK133" s="203">
        <f>ROUND(I133*H133,2)</f>
        <v>0</v>
      </c>
      <c r="BL133" s="13" t="s">
        <v>87</v>
      </c>
      <c r="BM133" s="13" t="s">
        <v>274</v>
      </c>
    </row>
    <row r="134" s="1" customFormat="1" ht="14.4" customHeight="1">
      <c r="B134" s="34"/>
      <c r="C134" s="191" t="s">
        <v>72</v>
      </c>
      <c r="D134" s="191" t="s">
        <v>135</v>
      </c>
      <c r="E134" s="192" t="s">
        <v>352</v>
      </c>
      <c r="F134" s="193" t="s">
        <v>353</v>
      </c>
      <c r="G134" s="194" t="s">
        <v>150</v>
      </c>
      <c r="H134" s="195">
        <v>80</v>
      </c>
      <c r="I134" s="196"/>
      <c r="J134" s="197">
        <f>ROUND(I134*H134,2)</f>
        <v>0</v>
      </c>
      <c r="K134" s="193" t="s">
        <v>19</v>
      </c>
      <c r="L134" s="198"/>
      <c r="M134" s="199" t="s">
        <v>19</v>
      </c>
      <c r="N134" s="200" t="s">
        <v>43</v>
      </c>
      <c r="O134" s="75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AR134" s="13" t="s">
        <v>99</v>
      </c>
      <c r="AT134" s="13" t="s">
        <v>135</v>
      </c>
      <c r="AU134" s="13" t="s">
        <v>77</v>
      </c>
      <c r="AY134" s="13" t="s">
        <v>134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3" t="s">
        <v>77</v>
      </c>
      <c r="BK134" s="203">
        <f>ROUND(I134*H134,2)</f>
        <v>0</v>
      </c>
      <c r="BL134" s="13" t="s">
        <v>87</v>
      </c>
      <c r="BM134" s="13" t="s">
        <v>276</v>
      </c>
    </row>
    <row r="135" s="1" customFormat="1" ht="14.4" customHeight="1">
      <c r="B135" s="34"/>
      <c r="C135" s="191" t="s">
        <v>72</v>
      </c>
      <c r="D135" s="191" t="s">
        <v>135</v>
      </c>
      <c r="E135" s="192" t="s">
        <v>355</v>
      </c>
      <c r="F135" s="193" t="s">
        <v>356</v>
      </c>
      <c r="G135" s="194" t="s">
        <v>138</v>
      </c>
      <c r="H135" s="195">
        <v>200</v>
      </c>
      <c r="I135" s="196"/>
      <c r="J135" s="197">
        <f>ROUND(I135*H135,2)</f>
        <v>0</v>
      </c>
      <c r="K135" s="193" t="s">
        <v>19</v>
      </c>
      <c r="L135" s="198"/>
      <c r="M135" s="199" t="s">
        <v>19</v>
      </c>
      <c r="N135" s="200" t="s">
        <v>43</v>
      </c>
      <c r="O135" s="75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AR135" s="13" t="s">
        <v>99</v>
      </c>
      <c r="AT135" s="13" t="s">
        <v>135</v>
      </c>
      <c r="AU135" s="13" t="s">
        <v>77</v>
      </c>
      <c r="AY135" s="13" t="s">
        <v>134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3" t="s">
        <v>77</v>
      </c>
      <c r="BK135" s="203">
        <f>ROUND(I135*H135,2)</f>
        <v>0</v>
      </c>
      <c r="BL135" s="13" t="s">
        <v>87</v>
      </c>
      <c r="BM135" s="13" t="s">
        <v>279</v>
      </c>
    </row>
    <row r="136" s="9" customFormat="1" ht="25.92" customHeight="1">
      <c r="B136" s="177"/>
      <c r="C136" s="178"/>
      <c r="D136" s="179" t="s">
        <v>71</v>
      </c>
      <c r="E136" s="180" t="s">
        <v>132</v>
      </c>
      <c r="F136" s="180" t="s">
        <v>133</v>
      </c>
      <c r="G136" s="178"/>
      <c r="H136" s="178"/>
      <c r="I136" s="181"/>
      <c r="J136" s="182">
        <f>BK136</f>
        <v>0</v>
      </c>
      <c r="K136" s="178"/>
      <c r="L136" s="183"/>
      <c r="M136" s="184"/>
      <c r="N136" s="185"/>
      <c r="O136" s="185"/>
      <c r="P136" s="186">
        <f>SUM(P137:P159)</f>
        <v>0</v>
      </c>
      <c r="Q136" s="185"/>
      <c r="R136" s="186">
        <f>SUM(R137:R159)</f>
        <v>0</v>
      </c>
      <c r="S136" s="185"/>
      <c r="T136" s="187">
        <f>SUM(T137:T159)</f>
        <v>0</v>
      </c>
      <c r="AR136" s="188" t="s">
        <v>77</v>
      </c>
      <c r="AT136" s="189" t="s">
        <v>71</v>
      </c>
      <c r="AU136" s="189" t="s">
        <v>72</v>
      </c>
      <c r="AY136" s="188" t="s">
        <v>134</v>
      </c>
      <c r="BK136" s="190">
        <f>SUM(BK137:BK159)</f>
        <v>0</v>
      </c>
    </row>
    <row r="137" s="1" customFormat="1" ht="14.4" customHeight="1">
      <c r="B137" s="34"/>
      <c r="C137" s="204" t="s">
        <v>72</v>
      </c>
      <c r="D137" s="204" t="s">
        <v>358</v>
      </c>
      <c r="E137" s="205" t="s">
        <v>139</v>
      </c>
      <c r="F137" s="206" t="s">
        <v>140</v>
      </c>
      <c r="G137" s="207" t="s">
        <v>138</v>
      </c>
      <c r="H137" s="208">
        <v>2</v>
      </c>
      <c r="I137" s="209"/>
      <c r="J137" s="210">
        <f>ROUND(I137*H137,2)</f>
        <v>0</v>
      </c>
      <c r="K137" s="206" t="s">
        <v>19</v>
      </c>
      <c r="L137" s="39"/>
      <c r="M137" s="211" t="s">
        <v>19</v>
      </c>
      <c r="N137" s="212" t="s">
        <v>43</v>
      </c>
      <c r="O137" s="75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AR137" s="13" t="s">
        <v>87</v>
      </c>
      <c r="AT137" s="13" t="s">
        <v>358</v>
      </c>
      <c r="AU137" s="13" t="s">
        <v>77</v>
      </c>
      <c r="AY137" s="13" t="s">
        <v>134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3" t="s">
        <v>77</v>
      </c>
      <c r="BK137" s="203">
        <f>ROUND(I137*H137,2)</f>
        <v>0</v>
      </c>
      <c r="BL137" s="13" t="s">
        <v>87</v>
      </c>
      <c r="BM137" s="13" t="s">
        <v>289</v>
      </c>
    </row>
    <row r="138" s="1" customFormat="1" ht="14.4" customHeight="1">
      <c r="B138" s="34"/>
      <c r="C138" s="204" t="s">
        <v>72</v>
      </c>
      <c r="D138" s="204" t="s">
        <v>358</v>
      </c>
      <c r="E138" s="205" t="s">
        <v>141</v>
      </c>
      <c r="F138" s="206" t="s">
        <v>142</v>
      </c>
      <c r="G138" s="207" t="s">
        <v>138</v>
      </c>
      <c r="H138" s="208">
        <v>1</v>
      </c>
      <c r="I138" s="209"/>
      <c r="J138" s="210">
        <f>ROUND(I138*H138,2)</f>
        <v>0</v>
      </c>
      <c r="K138" s="206" t="s">
        <v>19</v>
      </c>
      <c r="L138" s="39"/>
      <c r="M138" s="211" t="s">
        <v>19</v>
      </c>
      <c r="N138" s="212" t="s">
        <v>43</v>
      </c>
      <c r="O138" s="75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AR138" s="13" t="s">
        <v>87</v>
      </c>
      <c r="AT138" s="13" t="s">
        <v>358</v>
      </c>
      <c r="AU138" s="13" t="s">
        <v>77</v>
      </c>
      <c r="AY138" s="13" t="s">
        <v>134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3" t="s">
        <v>77</v>
      </c>
      <c r="BK138" s="203">
        <f>ROUND(I138*H138,2)</f>
        <v>0</v>
      </c>
      <c r="BL138" s="13" t="s">
        <v>87</v>
      </c>
      <c r="BM138" s="13" t="s">
        <v>292</v>
      </c>
    </row>
    <row r="139" s="1" customFormat="1" ht="14.4" customHeight="1">
      <c r="B139" s="34"/>
      <c r="C139" s="204" t="s">
        <v>72</v>
      </c>
      <c r="D139" s="204" t="s">
        <v>358</v>
      </c>
      <c r="E139" s="205" t="s">
        <v>370</v>
      </c>
      <c r="F139" s="206" t="s">
        <v>184</v>
      </c>
      <c r="G139" s="207" t="s">
        <v>185</v>
      </c>
      <c r="H139" s="208">
        <v>1</v>
      </c>
      <c r="I139" s="209"/>
      <c r="J139" s="210">
        <f>ROUND(I139*H139,2)</f>
        <v>0</v>
      </c>
      <c r="K139" s="206" t="s">
        <v>19</v>
      </c>
      <c r="L139" s="39"/>
      <c r="M139" s="211" t="s">
        <v>19</v>
      </c>
      <c r="N139" s="212" t="s">
        <v>43</v>
      </c>
      <c r="O139" s="75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AR139" s="13" t="s">
        <v>87</v>
      </c>
      <c r="AT139" s="13" t="s">
        <v>358</v>
      </c>
      <c r="AU139" s="13" t="s">
        <v>77</v>
      </c>
      <c r="AY139" s="13" t="s">
        <v>134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3" t="s">
        <v>77</v>
      </c>
      <c r="BK139" s="203">
        <f>ROUND(I139*H139,2)</f>
        <v>0</v>
      </c>
      <c r="BL139" s="13" t="s">
        <v>87</v>
      </c>
      <c r="BM139" s="13" t="s">
        <v>578</v>
      </c>
    </row>
    <row r="140" s="1" customFormat="1" ht="14.4" customHeight="1">
      <c r="B140" s="34"/>
      <c r="C140" s="204" t="s">
        <v>72</v>
      </c>
      <c r="D140" s="204" t="s">
        <v>358</v>
      </c>
      <c r="E140" s="205" t="s">
        <v>372</v>
      </c>
      <c r="F140" s="206" t="s">
        <v>373</v>
      </c>
      <c r="G140" s="207" t="s">
        <v>185</v>
      </c>
      <c r="H140" s="208">
        <v>1</v>
      </c>
      <c r="I140" s="209"/>
      <c r="J140" s="210">
        <f>ROUND(I140*H140,2)</f>
        <v>0</v>
      </c>
      <c r="K140" s="206" t="s">
        <v>19</v>
      </c>
      <c r="L140" s="39"/>
      <c r="M140" s="211" t="s">
        <v>19</v>
      </c>
      <c r="N140" s="212" t="s">
        <v>43</v>
      </c>
      <c r="O140" s="75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AR140" s="13" t="s">
        <v>87</v>
      </c>
      <c r="AT140" s="13" t="s">
        <v>358</v>
      </c>
      <c r="AU140" s="13" t="s">
        <v>77</v>
      </c>
      <c r="AY140" s="13" t="s">
        <v>134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3" t="s">
        <v>77</v>
      </c>
      <c r="BK140" s="203">
        <f>ROUND(I140*H140,2)</f>
        <v>0</v>
      </c>
      <c r="BL140" s="13" t="s">
        <v>87</v>
      </c>
      <c r="BM140" s="13" t="s">
        <v>579</v>
      </c>
    </row>
    <row r="141" s="1" customFormat="1" ht="14.4" customHeight="1">
      <c r="B141" s="34"/>
      <c r="C141" s="204" t="s">
        <v>72</v>
      </c>
      <c r="D141" s="204" t="s">
        <v>358</v>
      </c>
      <c r="E141" s="205" t="s">
        <v>387</v>
      </c>
      <c r="F141" s="206" t="s">
        <v>388</v>
      </c>
      <c r="G141" s="207" t="s">
        <v>138</v>
      </c>
      <c r="H141" s="208">
        <v>1</v>
      </c>
      <c r="I141" s="209"/>
      <c r="J141" s="210">
        <f>ROUND(I141*H141,2)</f>
        <v>0</v>
      </c>
      <c r="K141" s="206" t="s">
        <v>19</v>
      </c>
      <c r="L141" s="39"/>
      <c r="M141" s="211" t="s">
        <v>19</v>
      </c>
      <c r="N141" s="212" t="s">
        <v>43</v>
      </c>
      <c r="O141" s="75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AR141" s="13" t="s">
        <v>87</v>
      </c>
      <c r="AT141" s="13" t="s">
        <v>358</v>
      </c>
      <c r="AU141" s="13" t="s">
        <v>77</v>
      </c>
      <c r="AY141" s="13" t="s">
        <v>134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3" t="s">
        <v>77</v>
      </c>
      <c r="BK141" s="203">
        <f>ROUND(I141*H141,2)</f>
        <v>0</v>
      </c>
      <c r="BL141" s="13" t="s">
        <v>87</v>
      </c>
      <c r="BM141" s="13" t="s">
        <v>295</v>
      </c>
    </row>
    <row r="142" s="1" customFormat="1" ht="14.4" customHeight="1">
      <c r="B142" s="34"/>
      <c r="C142" s="204" t="s">
        <v>72</v>
      </c>
      <c r="D142" s="204" t="s">
        <v>358</v>
      </c>
      <c r="E142" s="205" t="s">
        <v>390</v>
      </c>
      <c r="F142" s="206" t="s">
        <v>206</v>
      </c>
      <c r="G142" s="207" t="s">
        <v>138</v>
      </c>
      <c r="H142" s="208">
        <v>1</v>
      </c>
      <c r="I142" s="209"/>
      <c r="J142" s="210">
        <f>ROUND(I142*H142,2)</f>
        <v>0</v>
      </c>
      <c r="K142" s="206" t="s">
        <v>19</v>
      </c>
      <c r="L142" s="39"/>
      <c r="M142" s="211" t="s">
        <v>19</v>
      </c>
      <c r="N142" s="212" t="s">
        <v>43</v>
      </c>
      <c r="O142" s="75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AR142" s="13" t="s">
        <v>87</v>
      </c>
      <c r="AT142" s="13" t="s">
        <v>358</v>
      </c>
      <c r="AU142" s="13" t="s">
        <v>77</v>
      </c>
      <c r="AY142" s="13" t="s">
        <v>134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3" t="s">
        <v>77</v>
      </c>
      <c r="BK142" s="203">
        <f>ROUND(I142*H142,2)</f>
        <v>0</v>
      </c>
      <c r="BL142" s="13" t="s">
        <v>87</v>
      </c>
      <c r="BM142" s="13" t="s">
        <v>580</v>
      </c>
    </row>
    <row r="143" s="1" customFormat="1" ht="14.4" customHeight="1">
      <c r="B143" s="34"/>
      <c r="C143" s="204" t="s">
        <v>72</v>
      </c>
      <c r="D143" s="204" t="s">
        <v>358</v>
      </c>
      <c r="E143" s="205" t="s">
        <v>392</v>
      </c>
      <c r="F143" s="206" t="s">
        <v>393</v>
      </c>
      <c r="G143" s="207" t="s">
        <v>138</v>
      </c>
      <c r="H143" s="208">
        <v>6</v>
      </c>
      <c r="I143" s="209"/>
      <c r="J143" s="210">
        <f>ROUND(I143*H143,2)</f>
        <v>0</v>
      </c>
      <c r="K143" s="206" t="s">
        <v>19</v>
      </c>
      <c r="L143" s="39"/>
      <c r="M143" s="211" t="s">
        <v>19</v>
      </c>
      <c r="N143" s="212" t="s">
        <v>43</v>
      </c>
      <c r="O143" s="75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AR143" s="13" t="s">
        <v>87</v>
      </c>
      <c r="AT143" s="13" t="s">
        <v>358</v>
      </c>
      <c r="AU143" s="13" t="s">
        <v>77</v>
      </c>
      <c r="AY143" s="13" t="s">
        <v>134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3" t="s">
        <v>77</v>
      </c>
      <c r="BK143" s="203">
        <f>ROUND(I143*H143,2)</f>
        <v>0</v>
      </c>
      <c r="BL143" s="13" t="s">
        <v>87</v>
      </c>
      <c r="BM143" s="13" t="s">
        <v>300</v>
      </c>
    </row>
    <row r="144" s="1" customFormat="1" ht="14.4" customHeight="1">
      <c r="B144" s="34"/>
      <c r="C144" s="204" t="s">
        <v>72</v>
      </c>
      <c r="D144" s="204" t="s">
        <v>358</v>
      </c>
      <c r="E144" s="205" t="s">
        <v>399</v>
      </c>
      <c r="F144" s="206" t="s">
        <v>218</v>
      </c>
      <c r="G144" s="207" t="s">
        <v>138</v>
      </c>
      <c r="H144" s="208">
        <v>2</v>
      </c>
      <c r="I144" s="209"/>
      <c r="J144" s="210">
        <f>ROUND(I144*H144,2)</f>
        <v>0</v>
      </c>
      <c r="K144" s="206" t="s">
        <v>19</v>
      </c>
      <c r="L144" s="39"/>
      <c r="M144" s="211" t="s">
        <v>19</v>
      </c>
      <c r="N144" s="212" t="s">
        <v>43</v>
      </c>
      <c r="O144" s="75"/>
      <c r="P144" s="201">
        <f>O144*H144</f>
        <v>0</v>
      </c>
      <c r="Q144" s="201">
        <v>0</v>
      </c>
      <c r="R144" s="201">
        <f>Q144*H144</f>
        <v>0</v>
      </c>
      <c r="S144" s="201">
        <v>0</v>
      </c>
      <c r="T144" s="202">
        <f>S144*H144</f>
        <v>0</v>
      </c>
      <c r="AR144" s="13" t="s">
        <v>87</v>
      </c>
      <c r="AT144" s="13" t="s">
        <v>358</v>
      </c>
      <c r="AU144" s="13" t="s">
        <v>77</v>
      </c>
      <c r="AY144" s="13" t="s">
        <v>134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3" t="s">
        <v>77</v>
      </c>
      <c r="BK144" s="203">
        <f>ROUND(I144*H144,2)</f>
        <v>0</v>
      </c>
      <c r="BL144" s="13" t="s">
        <v>87</v>
      </c>
      <c r="BM144" s="13" t="s">
        <v>303</v>
      </c>
    </row>
    <row r="145" s="1" customFormat="1" ht="14.4" customHeight="1">
      <c r="B145" s="34"/>
      <c r="C145" s="204" t="s">
        <v>72</v>
      </c>
      <c r="D145" s="204" t="s">
        <v>358</v>
      </c>
      <c r="E145" s="205" t="s">
        <v>401</v>
      </c>
      <c r="F145" s="206" t="s">
        <v>221</v>
      </c>
      <c r="G145" s="207" t="s">
        <v>138</v>
      </c>
      <c r="H145" s="208">
        <v>2</v>
      </c>
      <c r="I145" s="209"/>
      <c r="J145" s="210">
        <f>ROUND(I145*H145,2)</f>
        <v>0</v>
      </c>
      <c r="K145" s="206" t="s">
        <v>19</v>
      </c>
      <c r="L145" s="39"/>
      <c r="M145" s="211" t="s">
        <v>19</v>
      </c>
      <c r="N145" s="212" t="s">
        <v>43</v>
      </c>
      <c r="O145" s="75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AR145" s="13" t="s">
        <v>87</v>
      </c>
      <c r="AT145" s="13" t="s">
        <v>358</v>
      </c>
      <c r="AU145" s="13" t="s">
        <v>77</v>
      </c>
      <c r="AY145" s="13" t="s">
        <v>134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3" t="s">
        <v>77</v>
      </c>
      <c r="BK145" s="203">
        <f>ROUND(I145*H145,2)</f>
        <v>0</v>
      </c>
      <c r="BL145" s="13" t="s">
        <v>87</v>
      </c>
      <c r="BM145" s="13" t="s">
        <v>306</v>
      </c>
    </row>
    <row r="146" s="1" customFormat="1" ht="14.4" customHeight="1">
      <c r="B146" s="34"/>
      <c r="C146" s="204" t="s">
        <v>72</v>
      </c>
      <c r="D146" s="204" t="s">
        <v>358</v>
      </c>
      <c r="E146" s="205" t="s">
        <v>403</v>
      </c>
      <c r="F146" s="206" t="s">
        <v>224</v>
      </c>
      <c r="G146" s="207" t="s">
        <v>138</v>
      </c>
      <c r="H146" s="208">
        <v>6</v>
      </c>
      <c r="I146" s="209"/>
      <c r="J146" s="210">
        <f>ROUND(I146*H146,2)</f>
        <v>0</v>
      </c>
      <c r="K146" s="206" t="s">
        <v>19</v>
      </c>
      <c r="L146" s="39"/>
      <c r="M146" s="211" t="s">
        <v>19</v>
      </c>
      <c r="N146" s="212" t="s">
        <v>43</v>
      </c>
      <c r="O146" s="75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AR146" s="13" t="s">
        <v>87</v>
      </c>
      <c r="AT146" s="13" t="s">
        <v>358</v>
      </c>
      <c r="AU146" s="13" t="s">
        <v>77</v>
      </c>
      <c r="AY146" s="13" t="s">
        <v>134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13" t="s">
        <v>77</v>
      </c>
      <c r="BK146" s="203">
        <f>ROUND(I146*H146,2)</f>
        <v>0</v>
      </c>
      <c r="BL146" s="13" t="s">
        <v>87</v>
      </c>
      <c r="BM146" s="13" t="s">
        <v>309</v>
      </c>
    </row>
    <row r="147" s="1" customFormat="1" ht="14.4" customHeight="1">
      <c r="B147" s="34"/>
      <c r="C147" s="204" t="s">
        <v>72</v>
      </c>
      <c r="D147" s="204" t="s">
        <v>358</v>
      </c>
      <c r="E147" s="205" t="s">
        <v>405</v>
      </c>
      <c r="F147" s="206" t="s">
        <v>227</v>
      </c>
      <c r="G147" s="207" t="s">
        <v>138</v>
      </c>
      <c r="H147" s="208">
        <v>2</v>
      </c>
      <c r="I147" s="209"/>
      <c r="J147" s="210">
        <f>ROUND(I147*H147,2)</f>
        <v>0</v>
      </c>
      <c r="K147" s="206" t="s">
        <v>19</v>
      </c>
      <c r="L147" s="39"/>
      <c r="M147" s="211" t="s">
        <v>19</v>
      </c>
      <c r="N147" s="212" t="s">
        <v>43</v>
      </c>
      <c r="O147" s="75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AR147" s="13" t="s">
        <v>87</v>
      </c>
      <c r="AT147" s="13" t="s">
        <v>358</v>
      </c>
      <c r="AU147" s="13" t="s">
        <v>77</v>
      </c>
      <c r="AY147" s="13" t="s">
        <v>134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3" t="s">
        <v>77</v>
      </c>
      <c r="BK147" s="203">
        <f>ROUND(I147*H147,2)</f>
        <v>0</v>
      </c>
      <c r="BL147" s="13" t="s">
        <v>87</v>
      </c>
      <c r="BM147" s="13" t="s">
        <v>312</v>
      </c>
    </row>
    <row r="148" s="1" customFormat="1" ht="14.4" customHeight="1">
      <c r="B148" s="34"/>
      <c r="C148" s="204" t="s">
        <v>72</v>
      </c>
      <c r="D148" s="204" t="s">
        <v>358</v>
      </c>
      <c r="E148" s="205" t="s">
        <v>407</v>
      </c>
      <c r="F148" s="206" t="s">
        <v>408</v>
      </c>
      <c r="G148" s="207" t="s">
        <v>138</v>
      </c>
      <c r="H148" s="208">
        <v>2</v>
      </c>
      <c r="I148" s="209"/>
      <c r="J148" s="210">
        <f>ROUND(I148*H148,2)</f>
        <v>0</v>
      </c>
      <c r="K148" s="206" t="s">
        <v>19</v>
      </c>
      <c r="L148" s="39"/>
      <c r="M148" s="211" t="s">
        <v>19</v>
      </c>
      <c r="N148" s="212" t="s">
        <v>43</v>
      </c>
      <c r="O148" s="75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AR148" s="13" t="s">
        <v>87</v>
      </c>
      <c r="AT148" s="13" t="s">
        <v>358</v>
      </c>
      <c r="AU148" s="13" t="s">
        <v>77</v>
      </c>
      <c r="AY148" s="13" t="s">
        <v>134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13" t="s">
        <v>77</v>
      </c>
      <c r="BK148" s="203">
        <f>ROUND(I148*H148,2)</f>
        <v>0</v>
      </c>
      <c r="BL148" s="13" t="s">
        <v>87</v>
      </c>
      <c r="BM148" s="13" t="s">
        <v>581</v>
      </c>
    </row>
    <row r="149" s="1" customFormat="1" ht="14.4" customHeight="1">
      <c r="B149" s="34"/>
      <c r="C149" s="204" t="s">
        <v>72</v>
      </c>
      <c r="D149" s="204" t="s">
        <v>358</v>
      </c>
      <c r="E149" s="205" t="s">
        <v>410</v>
      </c>
      <c r="F149" s="206" t="s">
        <v>233</v>
      </c>
      <c r="G149" s="207" t="s">
        <v>138</v>
      </c>
      <c r="H149" s="208">
        <v>6</v>
      </c>
      <c r="I149" s="209"/>
      <c r="J149" s="210">
        <f>ROUND(I149*H149,2)</f>
        <v>0</v>
      </c>
      <c r="K149" s="206" t="s">
        <v>19</v>
      </c>
      <c r="L149" s="39"/>
      <c r="M149" s="211" t="s">
        <v>19</v>
      </c>
      <c r="N149" s="212" t="s">
        <v>43</v>
      </c>
      <c r="O149" s="75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AR149" s="13" t="s">
        <v>87</v>
      </c>
      <c r="AT149" s="13" t="s">
        <v>358</v>
      </c>
      <c r="AU149" s="13" t="s">
        <v>77</v>
      </c>
      <c r="AY149" s="13" t="s">
        <v>134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13" t="s">
        <v>77</v>
      </c>
      <c r="BK149" s="203">
        <f>ROUND(I149*H149,2)</f>
        <v>0</v>
      </c>
      <c r="BL149" s="13" t="s">
        <v>87</v>
      </c>
      <c r="BM149" s="13" t="s">
        <v>316</v>
      </c>
    </row>
    <row r="150" s="1" customFormat="1" ht="14.4" customHeight="1">
      <c r="B150" s="34"/>
      <c r="C150" s="204" t="s">
        <v>72</v>
      </c>
      <c r="D150" s="204" t="s">
        <v>358</v>
      </c>
      <c r="E150" s="205" t="s">
        <v>412</v>
      </c>
      <c r="F150" s="206" t="s">
        <v>236</v>
      </c>
      <c r="G150" s="207" t="s">
        <v>138</v>
      </c>
      <c r="H150" s="208">
        <v>6</v>
      </c>
      <c r="I150" s="209"/>
      <c r="J150" s="210">
        <f>ROUND(I150*H150,2)</f>
        <v>0</v>
      </c>
      <c r="K150" s="206" t="s">
        <v>19</v>
      </c>
      <c r="L150" s="39"/>
      <c r="M150" s="211" t="s">
        <v>19</v>
      </c>
      <c r="N150" s="212" t="s">
        <v>43</v>
      </c>
      <c r="O150" s="75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AR150" s="13" t="s">
        <v>87</v>
      </c>
      <c r="AT150" s="13" t="s">
        <v>358</v>
      </c>
      <c r="AU150" s="13" t="s">
        <v>77</v>
      </c>
      <c r="AY150" s="13" t="s">
        <v>134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3" t="s">
        <v>77</v>
      </c>
      <c r="BK150" s="203">
        <f>ROUND(I150*H150,2)</f>
        <v>0</v>
      </c>
      <c r="BL150" s="13" t="s">
        <v>87</v>
      </c>
      <c r="BM150" s="13" t="s">
        <v>319</v>
      </c>
    </row>
    <row r="151" s="1" customFormat="1" ht="14.4" customHeight="1">
      <c r="B151" s="34"/>
      <c r="C151" s="204" t="s">
        <v>72</v>
      </c>
      <c r="D151" s="204" t="s">
        <v>358</v>
      </c>
      <c r="E151" s="205" t="s">
        <v>414</v>
      </c>
      <c r="F151" s="206" t="s">
        <v>273</v>
      </c>
      <c r="G151" s="207" t="s">
        <v>138</v>
      </c>
      <c r="H151" s="208">
        <v>6</v>
      </c>
      <c r="I151" s="209"/>
      <c r="J151" s="210">
        <f>ROUND(I151*H151,2)</f>
        <v>0</v>
      </c>
      <c r="K151" s="206" t="s">
        <v>19</v>
      </c>
      <c r="L151" s="39"/>
      <c r="M151" s="211" t="s">
        <v>19</v>
      </c>
      <c r="N151" s="212" t="s">
        <v>43</v>
      </c>
      <c r="O151" s="75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AR151" s="13" t="s">
        <v>87</v>
      </c>
      <c r="AT151" s="13" t="s">
        <v>358</v>
      </c>
      <c r="AU151" s="13" t="s">
        <v>77</v>
      </c>
      <c r="AY151" s="13" t="s">
        <v>134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3" t="s">
        <v>77</v>
      </c>
      <c r="BK151" s="203">
        <f>ROUND(I151*H151,2)</f>
        <v>0</v>
      </c>
      <c r="BL151" s="13" t="s">
        <v>87</v>
      </c>
      <c r="BM151" s="13" t="s">
        <v>322</v>
      </c>
    </row>
    <row r="152" s="1" customFormat="1" ht="14.4" customHeight="1">
      <c r="B152" s="34"/>
      <c r="C152" s="204" t="s">
        <v>72</v>
      </c>
      <c r="D152" s="204" t="s">
        <v>358</v>
      </c>
      <c r="E152" s="205" t="s">
        <v>416</v>
      </c>
      <c r="F152" s="206" t="s">
        <v>239</v>
      </c>
      <c r="G152" s="207" t="s">
        <v>138</v>
      </c>
      <c r="H152" s="208">
        <v>36</v>
      </c>
      <c r="I152" s="209"/>
      <c r="J152" s="210">
        <f>ROUND(I152*H152,2)</f>
        <v>0</v>
      </c>
      <c r="K152" s="206" t="s">
        <v>19</v>
      </c>
      <c r="L152" s="39"/>
      <c r="M152" s="211" t="s">
        <v>19</v>
      </c>
      <c r="N152" s="212" t="s">
        <v>43</v>
      </c>
      <c r="O152" s="75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AR152" s="13" t="s">
        <v>87</v>
      </c>
      <c r="AT152" s="13" t="s">
        <v>358</v>
      </c>
      <c r="AU152" s="13" t="s">
        <v>77</v>
      </c>
      <c r="AY152" s="13" t="s">
        <v>134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13" t="s">
        <v>77</v>
      </c>
      <c r="BK152" s="203">
        <f>ROUND(I152*H152,2)</f>
        <v>0</v>
      </c>
      <c r="BL152" s="13" t="s">
        <v>87</v>
      </c>
      <c r="BM152" s="13" t="s">
        <v>325</v>
      </c>
    </row>
    <row r="153" s="1" customFormat="1" ht="14.4" customHeight="1">
      <c r="B153" s="34"/>
      <c r="C153" s="204" t="s">
        <v>72</v>
      </c>
      <c r="D153" s="204" t="s">
        <v>358</v>
      </c>
      <c r="E153" s="205" t="s">
        <v>418</v>
      </c>
      <c r="F153" s="206" t="s">
        <v>242</v>
      </c>
      <c r="G153" s="207" t="s">
        <v>138</v>
      </c>
      <c r="H153" s="208">
        <v>6</v>
      </c>
      <c r="I153" s="209"/>
      <c r="J153" s="210">
        <f>ROUND(I153*H153,2)</f>
        <v>0</v>
      </c>
      <c r="K153" s="206" t="s">
        <v>19</v>
      </c>
      <c r="L153" s="39"/>
      <c r="M153" s="211" t="s">
        <v>19</v>
      </c>
      <c r="N153" s="212" t="s">
        <v>43</v>
      </c>
      <c r="O153" s="75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AR153" s="13" t="s">
        <v>87</v>
      </c>
      <c r="AT153" s="13" t="s">
        <v>358</v>
      </c>
      <c r="AU153" s="13" t="s">
        <v>77</v>
      </c>
      <c r="AY153" s="13" t="s">
        <v>134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13" t="s">
        <v>77</v>
      </c>
      <c r="BK153" s="203">
        <f>ROUND(I153*H153,2)</f>
        <v>0</v>
      </c>
      <c r="BL153" s="13" t="s">
        <v>87</v>
      </c>
      <c r="BM153" s="13" t="s">
        <v>582</v>
      </c>
    </row>
    <row r="154" s="1" customFormat="1" ht="14.4" customHeight="1">
      <c r="B154" s="34"/>
      <c r="C154" s="204" t="s">
        <v>72</v>
      </c>
      <c r="D154" s="204" t="s">
        <v>358</v>
      </c>
      <c r="E154" s="205" t="s">
        <v>420</v>
      </c>
      <c r="F154" s="206" t="s">
        <v>421</v>
      </c>
      <c r="G154" s="207" t="s">
        <v>138</v>
      </c>
      <c r="H154" s="208">
        <v>8</v>
      </c>
      <c r="I154" s="209"/>
      <c r="J154" s="210">
        <f>ROUND(I154*H154,2)</f>
        <v>0</v>
      </c>
      <c r="K154" s="206" t="s">
        <v>19</v>
      </c>
      <c r="L154" s="39"/>
      <c r="M154" s="211" t="s">
        <v>19</v>
      </c>
      <c r="N154" s="212" t="s">
        <v>43</v>
      </c>
      <c r="O154" s="75"/>
      <c r="P154" s="201">
        <f>O154*H154</f>
        <v>0</v>
      </c>
      <c r="Q154" s="201">
        <v>0</v>
      </c>
      <c r="R154" s="201">
        <f>Q154*H154</f>
        <v>0</v>
      </c>
      <c r="S154" s="201">
        <v>0</v>
      </c>
      <c r="T154" s="202">
        <f>S154*H154</f>
        <v>0</v>
      </c>
      <c r="AR154" s="13" t="s">
        <v>87</v>
      </c>
      <c r="AT154" s="13" t="s">
        <v>358</v>
      </c>
      <c r="AU154" s="13" t="s">
        <v>77</v>
      </c>
      <c r="AY154" s="13" t="s">
        <v>134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3" t="s">
        <v>77</v>
      </c>
      <c r="BK154" s="203">
        <f>ROUND(I154*H154,2)</f>
        <v>0</v>
      </c>
      <c r="BL154" s="13" t="s">
        <v>87</v>
      </c>
      <c r="BM154" s="13" t="s">
        <v>583</v>
      </c>
    </row>
    <row r="155" s="1" customFormat="1" ht="14.4" customHeight="1">
      <c r="B155" s="34"/>
      <c r="C155" s="204" t="s">
        <v>72</v>
      </c>
      <c r="D155" s="204" t="s">
        <v>358</v>
      </c>
      <c r="E155" s="205" t="s">
        <v>423</v>
      </c>
      <c r="F155" s="206" t="s">
        <v>245</v>
      </c>
      <c r="G155" s="207" t="s">
        <v>138</v>
      </c>
      <c r="H155" s="208">
        <v>2</v>
      </c>
      <c r="I155" s="209"/>
      <c r="J155" s="210">
        <f>ROUND(I155*H155,2)</f>
        <v>0</v>
      </c>
      <c r="K155" s="206" t="s">
        <v>19</v>
      </c>
      <c r="L155" s="39"/>
      <c r="M155" s="211" t="s">
        <v>19</v>
      </c>
      <c r="N155" s="212" t="s">
        <v>43</v>
      </c>
      <c r="O155" s="75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AR155" s="13" t="s">
        <v>87</v>
      </c>
      <c r="AT155" s="13" t="s">
        <v>358</v>
      </c>
      <c r="AU155" s="13" t="s">
        <v>77</v>
      </c>
      <c r="AY155" s="13" t="s">
        <v>134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3" t="s">
        <v>77</v>
      </c>
      <c r="BK155" s="203">
        <f>ROUND(I155*H155,2)</f>
        <v>0</v>
      </c>
      <c r="BL155" s="13" t="s">
        <v>87</v>
      </c>
      <c r="BM155" s="13" t="s">
        <v>330</v>
      </c>
    </row>
    <row r="156" s="1" customFormat="1" ht="14.4" customHeight="1">
      <c r="B156" s="34"/>
      <c r="C156" s="204" t="s">
        <v>72</v>
      </c>
      <c r="D156" s="204" t="s">
        <v>358</v>
      </c>
      <c r="E156" s="205" t="s">
        <v>425</v>
      </c>
      <c r="F156" s="206" t="s">
        <v>426</v>
      </c>
      <c r="G156" s="207" t="s">
        <v>138</v>
      </c>
      <c r="H156" s="208">
        <v>8</v>
      </c>
      <c r="I156" s="209"/>
      <c r="J156" s="210">
        <f>ROUND(I156*H156,2)</f>
        <v>0</v>
      </c>
      <c r="K156" s="206" t="s">
        <v>19</v>
      </c>
      <c r="L156" s="39"/>
      <c r="M156" s="211" t="s">
        <v>19</v>
      </c>
      <c r="N156" s="212" t="s">
        <v>43</v>
      </c>
      <c r="O156" s="75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AR156" s="13" t="s">
        <v>87</v>
      </c>
      <c r="AT156" s="13" t="s">
        <v>358</v>
      </c>
      <c r="AU156" s="13" t="s">
        <v>77</v>
      </c>
      <c r="AY156" s="13" t="s">
        <v>134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13" t="s">
        <v>77</v>
      </c>
      <c r="BK156" s="203">
        <f>ROUND(I156*H156,2)</f>
        <v>0</v>
      </c>
      <c r="BL156" s="13" t="s">
        <v>87</v>
      </c>
      <c r="BM156" s="13" t="s">
        <v>584</v>
      </c>
    </row>
    <row r="157" s="1" customFormat="1" ht="14.4" customHeight="1">
      <c r="B157" s="34"/>
      <c r="C157" s="204" t="s">
        <v>72</v>
      </c>
      <c r="D157" s="204" t="s">
        <v>358</v>
      </c>
      <c r="E157" s="205" t="s">
        <v>428</v>
      </c>
      <c r="F157" s="206" t="s">
        <v>248</v>
      </c>
      <c r="G157" s="207" t="s">
        <v>138</v>
      </c>
      <c r="H157" s="208">
        <v>8</v>
      </c>
      <c r="I157" s="209"/>
      <c r="J157" s="210">
        <f>ROUND(I157*H157,2)</f>
        <v>0</v>
      </c>
      <c r="K157" s="206" t="s">
        <v>19</v>
      </c>
      <c r="L157" s="39"/>
      <c r="M157" s="211" t="s">
        <v>19</v>
      </c>
      <c r="N157" s="212" t="s">
        <v>43</v>
      </c>
      <c r="O157" s="75"/>
      <c r="P157" s="201">
        <f>O157*H157</f>
        <v>0</v>
      </c>
      <c r="Q157" s="201">
        <v>0</v>
      </c>
      <c r="R157" s="201">
        <f>Q157*H157</f>
        <v>0</v>
      </c>
      <c r="S157" s="201">
        <v>0</v>
      </c>
      <c r="T157" s="202">
        <f>S157*H157</f>
        <v>0</v>
      </c>
      <c r="AR157" s="13" t="s">
        <v>87</v>
      </c>
      <c r="AT157" s="13" t="s">
        <v>358</v>
      </c>
      <c r="AU157" s="13" t="s">
        <v>77</v>
      </c>
      <c r="AY157" s="13" t="s">
        <v>134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13" t="s">
        <v>77</v>
      </c>
      <c r="BK157" s="203">
        <f>ROUND(I157*H157,2)</f>
        <v>0</v>
      </c>
      <c r="BL157" s="13" t="s">
        <v>87</v>
      </c>
      <c r="BM157" s="13" t="s">
        <v>585</v>
      </c>
    </row>
    <row r="158" s="1" customFormat="1" ht="14.4" customHeight="1">
      <c r="B158" s="34"/>
      <c r="C158" s="204" t="s">
        <v>72</v>
      </c>
      <c r="D158" s="204" t="s">
        <v>358</v>
      </c>
      <c r="E158" s="205" t="s">
        <v>430</v>
      </c>
      <c r="F158" s="206" t="s">
        <v>251</v>
      </c>
      <c r="G158" s="207" t="s">
        <v>138</v>
      </c>
      <c r="H158" s="208">
        <v>1</v>
      </c>
      <c r="I158" s="209"/>
      <c r="J158" s="210">
        <f>ROUND(I158*H158,2)</f>
        <v>0</v>
      </c>
      <c r="K158" s="206" t="s">
        <v>19</v>
      </c>
      <c r="L158" s="39"/>
      <c r="M158" s="211" t="s">
        <v>19</v>
      </c>
      <c r="N158" s="212" t="s">
        <v>43</v>
      </c>
      <c r="O158" s="75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AR158" s="13" t="s">
        <v>87</v>
      </c>
      <c r="AT158" s="13" t="s">
        <v>358</v>
      </c>
      <c r="AU158" s="13" t="s">
        <v>77</v>
      </c>
      <c r="AY158" s="13" t="s">
        <v>134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3" t="s">
        <v>77</v>
      </c>
      <c r="BK158" s="203">
        <f>ROUND(I158*H158,2)</f>
        <v>0</v>
      </c>
      <c r="BL158" s="13" t="s">
        <v>87</v>
      </c>
      <c r="BM158" s="13" t="s">
        <v>333</v>
      </c>
    </row>
    <row r="159" s="1" customFormat="1" ht="14.4" customHeight="1">
      <c r="B159" s="34"/>
      <c r="C159" s="204" t="s">
        <v>72</v>
      </c>
      <c r="D159" s="204" t="s">
        <v>358</v>
      </c>
      <c r="E159" s="205" t="s">
        <v>432</v>
      </c>
      <c r="F159" s="206" t="s">
        <v>433</v>
      </c>
      <c r="G159" s="207" t="s">
        <v>138</v>
      </c>
      <c r="H159" s="208">
        <v>2</v>
      </c>
      <c r="I159" s="209"/>
      <c r="J159" s="210">
        <f>ROUND(I159*H159,2)</f>
        <v>0</v>
      </c>
      <c r="K159" s="206" t="s">
        <v>19</v>
      </c>
      <c r="L159" s="39"/>
      <c r="M159" s="211" t="s">
        <v>19</v>
      </c>
      <c r="N159" s="212" t="s">
        <v>43</v>
      </c>
      <c r="O159" s="75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AR159" s="13" t="s">
        <v>87</v>
      </c>
      <c r="AT159" s="13" t="s">
        <v>358</v>
      </c>
      <c r="AU159" s="13" t="s">
        <v>77</v>
      </c>
      <c r="AY159" s="13" t="s">
        <v>134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13" t="s">
        <v>77</v>
      </c>
      <c r="BK159" s="203">
        <f>ROUND(I159*H159,2)</f>
        <v>0</v>
      </c>
      <c r="BL159" s="13" t="s">
        <v>87</v>
      </c>
      <c r="BM159" s="13" t="s">
        <v>586</v>
      </c>
    </row>
    <row r="160" s="9" customFormat="1" ht="25.92" customHeight="1">
      <c r="B160" s="177"/>
      <c r="C160" s="178"/>
      <c r="D160" s="179" t="s">
        <v>71</v>
      </c>
      <c r="E160" s="180" t="s">
        <v>253</v>
      </c>
      <c r="F160" s="180" t="s">
        <v>297</v>
      </c>
      <c r="G160" s="178"/>
      <c r="H160" s="178"/>
      <c r="I160" s="181"/>
      <c r="J160" s="182">
        <f>BK160</f>
        <v>0</v>
      </c>
      <c r="K160" s="178"/>
      <c r="L160" s="183"/>
      <c r="M160" s="184"/>
      <c r="N160" s="185"/>
      <c r="O160" s="185"/>
      <c r="P160" s="186">
        <f>SUM(P161:P167)</f>
        <v>0</v>
      </c>
      <c r="Q160" s="185"/>
      <c r="R160" s="186">
        <f>SUM(R161:R167)</f>
        <v>0</v>
      </c>
      <c r="S160" s="185"/>
      <c r="T160" s="187">
        <f>SUM(T161:T167)</f>
        <v>0</v>
      </c>
      <c r="AR160" s="188" t="s">
        <v>77</v>
      </c>
      <c r="AT160" s="189" t="s">
        <v>71</v>
      </c>
      <c r="AU160" s="189" t="s">
        <v>72</v>
      </c>
      <c r="AY160" s="188" t="s">
        <v>134</v>
      </c>
      <c r="BK160" s="190">
        <f>SUM(BK161:BK167)</f>
        <v>0</v>
      </c>
    </row>
    <row r="161" s="1" customFormat="1" ht="14.4" customHeight="1">
      <c r="B161" s="34"/>
      <c r="C161" s="204" t="s">
        <v>72</v>
      </c>
      <c r="D161" s="204" t="s">
        <v>358</v>
      </c>
      <c r="E161" s="205" t="s">
        <v>469</v>
      </c>
      <c r="F161" s="206" t="s">
        <v>299</v>
      </c>
      <c r="G161" s="207" t="s">
        <v>138</v>
      </c>
      <c r="H161" s="208">
        <v>3</v>
      </c>
      <c r="I161" s="209"/>
      <c r="J161" s="210">
        <f>ROUND(I161*H161,2)</f>
        <v>0</v>
      </c>
      <c r="K161" s="206" t="s">
        <v>19</v>
      </c>
      <c r="L161" s="39"/>
      <c r="M161" s="211" t="s">
        <v>19</v>
      </c>
      <c r="N161" s="212" t="s">
        <v>43</v>
      </c>
      <c r="O161" s="75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AR161" s="13" t="s">
        <v>87</v>
      </c>
      <c r="AT161" s="13" t="s">
        <v>358</v>
      </c>
      <c r="AU161" s="13" t="s">
        <v>77</v>
      </c>
      <c r="AY161" s="13" t="s">
        <v>134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3" t="s">
        <v>77</v>
      </c>
      <c r="BK161" s="203">
        <f>ROUND(I161*H161,2)</f>
        <v>0</v>
      </c>
      <c r="BL161" s="13" t="s">
        <v>87</v>
      </c>
      <c r="BM161" s="13" t="s">
        <v>587</v>
      </c>
    </row>
    <row r="162" s="1" customFormat="1" ht="14.4" customHeight="1">
      <c r="B162" s="34"/>
      <c r="C162" s="204" t="s">
        <v>72</v>
      </c>
      <c r="D162" s="204" t="s">
        <v>358</v>
      </c>
      <c r="E162" s="205" t="s">
        <v>473</v>
      </c>
      <c r="F162" s="206" t="s">
        <v>305</v>
      </c>
      <c r="G162" s="207" t="s">
        <v>138</v>
      </c>
      <c r="H162" s="208">
        <v>2</v>
      </c>
      <c r="I162" s="209"/>
      <c r="J162" s="210">
        <f>ROUND(I162*H162,2)</f>
        <v>0</v>
      </c>
      <c r="K162" s="206" t="s">
        <v>19</v>
      </c>
      <c r="L162" s="39"/>
      <c r="M162" s="211" t="s">
        <v>19</v>
      </c>
      <c r="N162" s="212" t="s">
        <v>43</v>
      </c>
      <c r="O162" s="75"/>
      <c r="P162" s="201">
        <f>O162*H162</f>
        <v>0</v>
      </c>
      <c r="Q162" s="201">
        <v>0</v>
      </c>
      <c r="R162" s="201">
        <f>Q162*H162</f>
        <v>0</v>
      </c>
      <c r="S162" s="201">
        <v>0</v>
      </c>
      <c r="T162" s="202">
        <f>S162*H162</f>
        <v>0</v>
      </c>
      <c r="AR162" s="13" t="s">
        <v>87</v>
      </c>
      <c r="AT162" s="13" t="s">
        <v>358</v>
      </c>
      <c r="AU162" s="13" t="s">
        <v>77</v>
      </c>
      <c r="AY162" s="13" t="s">
        <v>134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13" t="s">
        <v>77</v>
      </c>
      <c r="BK162" s="203">
        <f>ROUND(I162*H162,2)</f>
        <v>0</v>
      </c>
      <c r="BL162" s="13" t="s">
        <v>87</v>
      </c>
      <c r="BM162" s="13" t="s">
        <v>588</v>
      </c>
    </row>
    <row r="163" s="1" customFormat="1" ht="30.6" customHeight="1">
      <c r="B163" s="34"/>
      <c r="C163" s="204" t="s">
        <v>72</v>
      </c>
      <c r="D163" s="204" t="s">
        <v>358</v>
      </c>
      <c r="E163" s="205" t="s">
        <v>590</v>
      </c>
      <c r="F163" s="206" t="s">
        <v>278</v>
      </c>
      <c r="G163" s="207" t="s">
        <v>138</v>
      </c>
      <c r="H163" s="208">
        <v>2</v>
      </c>
      <c r="I163" s="209"/>
      <c r="J163" s="210">
        <f>ROUND(I163*H163,2)</f>
        <v>0</v>
      </c>
      <c r="K163" s="206" t="s">
        <v>19</v>
      </c>
      <c r="L163" s="39"/>
      <c r="M163" s="211" t="s">
        <v>19</v>
      </c>
      <c r="N163" s="212" t="s">
        <v>43</v>
      </c>
      <c r="O163" s="75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AR163" s="13" t="s">
        <v>87</v>
      </c>
      <c r="AT163" s="13" t="s">
        <v>358</v>
      </c>
      <c r="AU163" s="13" t="s">
        <v>77</v>
      </c>
      <c r="AY163" s="13" t="s">
        <v>134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13" t="s">
        <v>77</v>
      </c>
      <c r="BK163" s="203">
        <f>ROUND(I163*H163,2)</f>
        <v>0</v>
      </c>
      <c r="BL163" s="13" t="s">
        <v>87</v>
      </c>
      <c r="BM163" s="13" t="s">
        <v>336</v>
      </c>
    </row>
    <row r="164" s="1" customFormat="1" ht="14.4" customHeight="1">
      <c r="B164" s="34"/>
      <c r="C164" s="204" t="s">
        <v>72</v>
      </c>
      <c r="D164" s="204" t="s">
        <v>358</v>
      </c>
      <c r="E164" s="205" t="s">
        <v>480</v>
      </c>
      <c r="F164" s="206" t="s">
        <v>315</v>
      </c>
      <c r="G164" s="207" t="s">
        <v>138</v>
      </c>
      <c r="H164" s="208">
        <v>2</v>
      </c>
      <c r="I164" s="209"/>
      <c r="J164" s="210">
        <f>ROUND(I164*H164,2)</f>
        <v>0</v>
      </c>
      <c r="K164" s="206" t="s">
        <v>19</v>
      </c>
      <c r="L164" s="39"/>
      <c r="M164" s="211" t="s">
        <v>19</v>
      </c>
      <c r="N164" s="212" t="s">
        <v>43</v>
      </c>
      <c r="O164" s="75"/>
      <c r="P164" s="201">
        <f>O164*H164</f>
        <v>0</v>
      </c>
      <c r="Q164" s="201">
        <v>0</v>
      </c>
      <c r="R164" s="201">
        <f>Q164*H164</f>
        <v>0</v>
      </c>
      <c r="S164" s="201">
        <v>0</v>
      </c>
      <c r="T164" s="202">
        <f>S164*H164</f>
        <v>0</v>
      </c>
      <c r="AR164" s="13" t="s">
        <v>87</v>
      </c>
      <c r="AT164" s="13" t="s">
        <v>358</v>
      </c>
      <c r="AU164" s="13" t="s">
        <v>77</v>
      </c>
      <c r="AY164" s="13" t="s">
        <v>134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3" t="s">
        <v>77</v>
      </c>
      <c r="BK164" s="203">
        <f>ROUND(I164*H164,2)</f>
        <v>0</v>
      </c>
      <c r="BL164" s="13" t="s">
        <v>87</v>
      </c>
      <c r="BM164" s="13" t="s">
        <v>589</v>
      </c>
    </row>
    <row r="165" s="1" customFormat="1" ht="14.4" customHeight="1">
      <c r="B165" s="34"/>
      <c r="C165" s="204" t="s">
        <v>72</v>
      </c>
      <c r="D165" s="204" t="s">
        <v>358</v>
      </c>
      <c r="E165" s="205" t="s">
        <v>482</v>
      </c>
      <c r="F165" s="206" t="s">
        <v>318</v>
      </c>
      <c r="G165" s="207" t="s">
        <v>138</v>
      </c>
      <c r="H165" s="208">
        <v>6</v>
      </c>
      <c r="I165" s="209"/>
      <c r="J165" s="210">
        <f>ROUND(I165*H165,2)</f>
        <v>0</v>
      </c>
      <c r="K165" s="206" t="s">
        <v>19</v>
      </c>
      <c r="L165" s="39"/>
      <c r="M165" s="211" t="s">
        <v>19</v>
      </c>
      <c r="N165" s="212" t="s">
        <v>43</v>
      </c>
      <c r="O165" s="75"/>
      <c r="P165" s="201">
        <f>O165*H165</f>
        <v>0</v>
      </c>
      <c r="Q165" s="201">
        <v>0</v>
      </c>
      <c r="R165" s="201">
        <f>Q165*H165</f>
        <v>0</v>
      </c>
      <c r="S165" s="201">
        <v>0</v>
      </c>
      <c r="T165" s="202">
        <f>S165*H165</f>
        <v>0</v>
      </c>
      <c r="AR165" s="13" t="s">
        <v>87</v>
      </c>
      <c r="AT165" s="13" t="s">
        <v>358</v>
      </c>
      <c r="AU165" s="13" t="s">
        <v>77</v>
      </c>
      <c r="AY165" s="13" t="s">
        <v>134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13" t="s">
        <v>77</v>
      </c>
      <c r="BK165" s="203">
        <f>ROUND(I165*H165,2)</f>
        <v>0</v>
      </c>
      <c r="BL165" s="13" t="s">
        <v>87</v>
      </c>
      <c r="BM165" s="13" t="s">
        <v>339</v>
      </c>
    </row>
    <row r="166" s="1" customFormat="1" ht="14.4" customHeight="1">
      <c r="B166" s="34"/>
      <c r="C166" s="204" t="s">
        <v>72</v>
      </c>
      <c r="D166" s="204" t="s">
        <v>358</v>
      </c>
      <c r="E166" s="205" t="s">
        <v>484</v>
      </c>
      <c r="F166" s="206" t="s">
        <v>321</v>
      </c>
      <c r="G166" s="207" t="s">
        <v>138</v>
      </c>
      <c r="H166" s="208">
        <v>6</v>
      </c>
      <c r="I166" s="209"/>
      <c r="J166" s="210">
        <f>ROUND(I166*H166,2)</f>
        <v>0</v>
      </c>
      <c r="K166" s="206" t="s">
        <v>19</v>
      </c>
      <c r="L166" s="39"/>
      <c r="M166" s="211" t="s">
        <v>19</v>
      </c>
      <c r="N166" s="212" t="s">
        <v>43</v>
      </c>
      <c r="O166" s="75"/>
      <c r="P166" s="201">
        <f>O166*H166</f>
        <v>0</v>
      </c>
      <c r="Q166" s="201">
        <v>0</v>
      </c>
      <c r="R166" s="201">
        <f>Q166*H166</f>
        <v>0</v>
      </c>
      <c r="S166" s="201">
        <v>0</v>
      </c>
      <c r="T166" s="202">
        <f>S166*H166</f>
        <v>0</v>
      </c>
      <c r="AR166" s="13" t="s">
        <v>87</v>
      </c>
      <c r="AT166" s="13" t="s">
        <v>358</v>
      </c>
      <c r="AU166" s="13" t="s">
        <v>77</v>
      </c>
      <c r="AY166" s="13" t="s">
        <v>134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3" t="s">
        <v>77</v>
      </c>
      <c r="BK166" s="203">
        <f>ROUND(I166*H166,2)</f>
        <v>0</v>
      </c>
      <c r="BL166" s="13" t="s">
        <v>87</v>
      </c>
      <c r="BM166" s="13" t="s">
        <v>342</v>
      </c>
    </row>
    <row r="167" s="1" customFormat="1" ht="14.4" customHeight="1">
      <c r="B167" s="34"/>
      <c r="C167" s="204" t="s">
        <v>72</v>
      </c>
      <c r="D167" s="204" t="s">
        <v>358</v>
      </c>
      <c r="E167" s="205" t="s">
        <v>486</v>
      </c>
      <c r="F167" s="206" t="s">
        <v>324</v>
      </c>
      <c r="G167" s="207" t="s">
        <v>138</v>
      </c>
      <c r="H167" s="208">
        <v>6</v>
      </c>
      <c r="I167" s="209"/>
      <c r="J167" s="210">
        <f>ROUND(I167*H167,2)</f>
        <v>0</v>
      </c>
      <c r="K167" s="206" t="s">
        <v>19</v>
      </c>
      <c r="L167" s="39"/>
      <c r="M167" s="211" t="s">
        <v>19</v>
      </c>
      <c r="N167" s="212" t="s">
        <v>43</v>
      </c>
      <c r="O167" s="75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AR167" s="13" t="s">
        <v>87</v>
      </c>
      <c r="AT167" s="13" t="s">
        <v>358</v>
      </c>
      <c r="AU167" s="13" t="s">
        <v>77</v>
      </c>
      <c r="AY167" s="13" t="s">
        <v>134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13" t="s">
        <v>77</v>
      </c>
      <c r="BK167" s="203">
        <f>ROUND(I167*H167,2)</f>
        <v>0</v>
      </c>
      <c r="BL167" s="13" t="s">
        <v>87</v>
      </c>
      <c r="BM167" s="13" t="s">
        <v>345</v>
      </c>
    </row>
    <row r="168" s="9" customFormat="1" ht="25.92" customHeight="1">
      <c r="B168" s="177"/>
      <c r="C168" s="178"/>
      <c r="D168" s="179" t="s">
        <v>71</v>
      </c>
      <c r="E168" s="180" t="s">
        <v>296</v>
      </c>
      <c r="F168" s="180" t="s">
        <v>327</v>
      </c>
      <c r="G168" s="178"/>
      <c r="H168" s="178"/>
      <c r="I168" s="181"/>
      <c r="J168" s="182">
        <f>BK168</f>
        <v>0</v>
      </c>
      <c r="K168" s="178"/>
      <c r="L168" s="183"/>
      <c r="M168" s="184"/>
      <c r="N168" s="185"/>
      <c r="O168" s="185"/>
      <c r="P168" s="186">
        <f>SUM(P169:P186)</f>
        <v>0</v>
      </c>
      <c r="Q168" s="185"/>
      <c r="R168" s="186">
        <f>SUM(R169:R186)</f>
        <v>0</v>
      </c>
      <c r="S168" s="185"/>
      <c r="T168" s="187">
        <f>SUM(T169:T186)</f>
        <v>0</v>
      </c>
      <c r="AR168" s="188" t="s">
        <v>77</v>
      </c>
      <c r="AT168" s="189" t="s">
        <v>71</v>
      </c>
      <c r="AU168" s="189" t="s">
        <v>72</v>
      </c>
      <c r="AY168" s="188" t="s">
        <v>134</v>
      </c>
      <c r="BK168" s="190">
        <f>SUM(BK169:BK186)</f>
        <v>0</v>
      </c>
    </row>
    <row r="169" s="1" customFormat="1" ht="14.4" customHeight="1">
      <c r="B169" s="34"/>
      <c r="C169" s="204" t="s">
        <v>72</v>
      </c>
      <c r="D169" s="204" t="s">
        <v>358</v>
      </c>
      <c r="E169" s="205" t="s">
        <v>488</v>
      </c>
      <c r="F169" s="206" t="s">
        <v>489</v>
      </c>
      <c r="G169" s="207" t="s">
        <v>150</v>
      </c>
      <c r="H169" s="208">
        <v>30</v>
      </c>
      <c r="I169" s="209"/>
      <c r="J169" s="210">
        <f>ROUND(I169*H169,2)</f>
        <v>0</v>
      </c>
      <c r="K169" s="206" t="s">
        <v>19</v>
      </c>
      <c r="L169" s="39"/>
      <c r="M169" s="211" t="s">
        <v>19</v>
      </c>
      <c r="N169" s="212" t="s">
        <v>43</v>
      </c>
      <c r="O169" s="75"/>
      <c r="P169" s="201">
        <f>O169*H169</f>
        <v>0</v>
      </c>
      <c r="Q169" s="201">
        <v>0</v>
      </c>
      <c r="R169" s="201">
        <f>Q169*H169</f>
        <v>0</v>
      </c>
      <c r="S169" s="201">
        <v>0</v>
      </c>
      <c r="T169" s="202">
        <f>S169*H169</f>
        <v>0</v>
      </c>
      <c r="AR169" s="13" t="s">
        <v>87</v>
      </c>
      <c r="AT169" s="13" t="s">
        <v>358</v>
      </c>
      <c r="AU169" s="13" t="s">
        <v>77</v>
      </c>
      <c r="AY169" s="13" t="s">
        <v>134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13" t="s">
        <v>77</v>
      </c>
      <c r="BK169" s="203">
        <f>ROUND(I169*H169,2)</f>
        <v>0</v>
      </c>
      <c r="BL169" s="13" t="s">
        <v>87</v>
      </c>
      <c r="BM169" s="13" t="s">
        <v>591</v>
      </c>
    </row>
    <row r="170" s="1" customFormat="1" ht="14.4" customHeight="1">
      <c r="B170" s="34"/>
      <c r="C170" s="204" t="s">
        <v>72</v>
      </c>
      <c r="D170" s="204" t="s">
        <v>358</v>
      </c>
      <c r="E170" s="205" t="s">
        <v>491</v>
      </c>
      <c r="F170" s="206" t="s">
        <v>492</v>
      </c>
      <c r="G170" s="207" t="s">
        <v>150</v>
      </c>
      <c r="H170" s="208">
        <v>210</v>
      </c>
      <c r="I170" s="209"/>
      <c r="J170" s="210">
        <f>ROUND(I170*H170,2)</f>
        <v>0</v>
      </c>
      <c r="K170" s="206" t="s">
        <v>19</v>
      </c>
      <c r="L170" s="39"/>
      <c r="M170" s="211" t="s">
        <v>19</v>
      </c>
      <c r="N170" s="212" t="s">
        <v>43</v>
      </c>
      <c r="O170" s="75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AR170" s="13" t="s">
        <v>87</v>
      </c>
      <c r="AT170" s="13" t="s">
        <v>358</v>
      </c>
      <c r="AU170" s="13" t="s">
        <v>77</v>
      </c>
      <c r="AY170" s="13" t="s">
        <v>134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13" t="s">
        <v>77</v>
      </c>
      <c r="BK170" s="203">
        <f>ROUND(I170*H170,2)</f>
        <v>0</v>
      </c>
      <c r="BL170" s="13" t="s">
        <v>87</v>
      </c>
      <c r="BM170" s="13" t="s">
        <v>348</v>
      </c>
    </row>
    <row r="171" s="1" customFormat="1" ht="14.4" customHeight="1">
      <c r="B171" s="34"/>
      <c r="C171" s="204" t="s">
        <v>72</v>
      </c>
      <c r="D171" s="204" t="s">
        <v>358</v>
      </c>
      <c r="E171" s="205" t="s">
        <v>494</v>
      </c>
      <c r="F171" s="206" t="s">
        <v>329</v>
      </c>
      <c r="G171" s="207" t="s">
        <v>150</v>
      </c>
      <c r="H171" s="208">
        <v>100</v>
      </c>
      <c r="I171" s="209"/>
      <c r="J171" s="210">
        <f>ROUND(I171*H171,2)</f>
        <v>0</v>
      </c>
      <c r="K171" s="206" t="s">
        <v>19</v>
      </c>
      <c r="L171" s="39"/>
      <c r="M171" s="211" t="s">
        <v>19</v>
      </c>
      <c r="N171" s="212" t="s">
        <v>43</v>
      </c>
      <c r="O171" s="75"/>
      <c r="P171" s="201">
        <f>O171*H171</f>
        <v>0</v>
      </c>
      <c r="Q171" s="201">
        <v>0</v>
      </c>
      <c r="R171" s="201">
        <f>Q171*H171</f>
        <v>0</v>
      </c>
      <c r="S171" s="201">
        <v>0</v>
      </c>
      <c r="T171" s="202">
        <f>S171*H171</f>
        <v>0</v>
      </c>
      <c r="AR171" s="13" t="s">
        <v>87</v>
      </c>
      <c r="AT171" s="13" t="s">
        <v>358</v>
      </c>
      <c r="AU171" s="13" t="s">
        <v>77</v>
      </c>
      <c r="AY171" s="13" t="s">
        <v>134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13" t="s">
        <v>77</v>
      </c>
      <c r="BK171" s="203">
        <f>ROUND(I171*H171,2)</f>
        <v>0</v>
      </c>
      <c r="BL171" s="13" t="s">
        <v>87</v>
      </c>
      <c r="BM171" s="13" t="s">
        <v>351</v>
      </c>
    </row>
    <row r="172" s="1" customFormat="1" ht="14.4" customHeight="1">
      <c r="B172" s="34"/>
      <c r="C172" s="204" t="s">
        <v>72</v>
      </c>
      <c r="D172" s="204" t="s">
        <v>358</v>
      </c>
      <c r="E172" s="205" t="s">
        <v>496</v>
      </c>
      <c r="F172" s="206" t="s">
        <v>497</v>
      </c>
      <c r="G172" s="207" t="s">
        <v>150</v>
      </c>
      <c r="H172" s="208">
        <v>100</v>
      </c>
      <c r="I172" s="209"/>
      <c r="J172" s="210">
        <f>ROUND(I172*H172,2)</f>
        <v>0</v>
      </c>
      <c r="K172" s="206" t="s">
        <v>19</v>
      </c>
      <c r="L172" s="39"/>
      <c r="M172" s="211" t="s">
        <v>19</v>
      </c>
      <c r="N172" s="212" t="s">
        <v>43</v>
      </c>
      <c r="O172" s="75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AR172" s="13" t="s">
        <v>87</v>
      </c>
      <c r="AT172" s="13" t="s">
        <v>358</v>
      </c>
      <c r="AU172" s="13" t="s">
        <v>77</v>
      </c>
      <c r="AY172" s="13" t="s">
        <v>134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13" t="s">
        <v>77</v>
      </c>
      <c r="BK172" s="203">
        <f>ROUND(I172*H172,2)</f>
        <v>0</v>
      </c>
      <c r="BL172" s="13" t="s">
        <v>87</v>
      </c>
      <c r="BM172" s="13" t="s">
        <v>354</v>
      </c>
    </row>
    <row r="173" s="1" customFormat="1" ht="14.4" customHeight="1">
      <c r="B173" s="34"/>
      <c r="C173" s="204" t="s">
        <v>72</v>
      </c>
      <c r="D173" s="204" t="s">
        <v>358</v>
      </c>
      <c r="E173" s="205" t="s">
        <v>331</v>
      </c>
      <c r="F173" s="206" t="s">
        <v>332</v>
      </c>
      <c r="G173" s="207" t="s">
        <v>150</v>
      </c>
      <c r="H173" s="208">
        <v>210</v>
      </c>
      <c r="I173" s="209"/>
      <c r="J173" s="210">
        <f>ROUND(I173*H173,2)</f>
        <v>0</v>
      </c>
      <c r="K173" s="206" t="s">
        <v>19</v>
      </c>
      <c r="L173" s="39"/>
      <c r="M173" s="211" t="s">
        <v>19</v>
      </c>
      <c r="N173" s="212" t="s">
        <v>43</v>
      </c>
      <c r="O173" s="75"/>
      <c r="P173" s="201">
        <f>O173*H173</f>
        <v>0</v>
      </c>
      <c r="Q173" s="201">
        <v>0</v>
      </c>
      <c r="R173" s="201">
        <f>Q173*H173</f>
        <v>0</v>
      </c>
      <c r="S173" s="201">
        <v>0</v>
      </c>
      <c r="T173" s="202">
        <f>S173*H173</f>
        <v>0</v>
      </c>
      <c r="AR173" s="13" t="s">
        <v>87</v>
      </c>
      <c r="AT173" s="13" t="s">
        <v>358</v>
      </c>
      <c r="AU173" s="13" t="s">
        <v>77</v>
      </c>
      <c r="AY173" s="13" t="s">
        <v>134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13" t="s">
        <v>77</v>
      </c>
      <c r="BK173" s="203">
        <f>ROUND(I173*H173,2)</f>
        <v>0</v>
      </c>
      <c r="BL173" s="13" t="s">
        <v>87</v>
      </c>
      <c r="BM173" s="13" t="s">
        <v>357</v>
      </c>
    </row>
    <row r="174" s="1" customFormat="1" ht="14.4" customHeight="1">
      <c r="B174" s="34"/>
      <c r="C174" s="204" t="s">
        <v>72</v>
      </c>
      <c r="D174" s="204" t="s">
        <v>358</v>
      </c>
      <c r="E174" s="205" t="s">
        <v>570</v>
      </c>
      <c r="F174" s="206" t="s">
        <v>571</v>
      </c>
      <c r="G174" s="207" t="s">
        <v>150</v>
      </c>
      <c r="H174" s="208">
        <v>20</v>
      </c>
      <c r="I174" s="209"/>
      <c r="J174" s="210">
        <f>ROUND(I174*H174,2)</f>
        <v>0</v>
      </c>
      <c r="K174" s="206" t="s">
        <v>19</v>
      </c>
      <c r="L174" s="39"/>
      <c r="M174" s="211" t="s">
        <v>19</v>
      </c>
      <c r="N174" s="212" t="s">
        <v>43</v>
      </c>
      <c r="O174" s="75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AR174" s="13" t="s">
        <v>87</v>
      </c>
      <c r="AT174" s="13" t="s">
        <v>358</v>
      </c>
      <c r="AU174" s="13" t="s">
        <v>77</v>
      </c>
      <c r="AY174" s="13" t="s">
        <v>134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13" t="s">
        <v>77</v>
      </c>
      <c r="BK174" s="203">
        <f>ROUND(I174*H174,2)</f>
        <v>0</v>
      </c>
      <c r="BL174" s="13" t="s">
        <v>87</v>
      </c>
      <c r="BM174" s="13" t="s">
        <v>592</v>
      </c>
    </row>
    <row r="175" s="1" customFormat="1" ht="14.4" customHeight="1">
      <c r="B175" s="34"/>
      <c r="C175" s="204" t="s">
        <v>72</v>
      </c>
      <c r="D175" s="204" t="s">
        <v>358</v>
      </c>
      <c r="E175" s="205" t="s">
        <v>573</v>
      </c>
      <c r="F175" s="206" t="s">
        <v>574</v>
      </c>
      <c r="G175" s="207" t="s">
        <v>138</v>
      </c>
      <c r="H175" s="208">
        <v>6</v>
      </c>
      <c r="I175" s="209"/>
      <c r="J175" s="210">
        <f>ROUND(I175*H175,2)</f>
        <v>0</v>
      </c>
      <c r="K175" s="206" t="s">
        <v>19</v>
      </c>
      <c r="L175" s="39"/>
      <c r="M175" s="211" t="s">
        <v>19</v>
      </c>
      <c r="N175" s="212" t="s">
        <v>43</v>
      </c>
      <c r="O175" s="75"/>
      <c r="P175" s="201">
        <f>O175*H175</f>
        <v>0</v>
      </c>
      <c r="Q175" s="201">
        <v>0</v>
      </c>
      <c r="R175" s="201">
        <f>Q175*H175</f>
        <v>0</v>
      </c>
      <c r="S175" s="201">
        <v>0</v>
      </c>
      <c r="T175" s="202">
        <f>S175*H175</f>
        <v>0</v>
      </c>
      <c r="AR175" s="13" t="s">
        <v>87</v>
      </c>
      <c r="AT175" s="13" t="s">
        <v>358</v>
      </c>
      <c r="AU175" s="13" t="s">
        <v>77</v>
      </c>
      <c r="AY175" s="13" t="s">
        <v>134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13" t="s">
        <v>77</v>
      </c>
      <c r="BK175" s="203">
        <f>ROUND(I175*H175,2)</f>
        <v>0</v>
      </c>
      <c r="BL175" s="13" t="s">
        <v>87</v>
      </c>
      <c r="BM175" s="13" t="s">
        <v>593</v>
      </c>
    </row>
    <row r="176" s="1" customFormat="1" ht="14.4" customHeight="1">
      <c r="B176" s="34"/>
      <c r="C176" s="204" t="s">
        <v>72</v>
      </c>
      <c r="D176" s="204" t="s">
        <v>358</v>
      </c>
      <c r="E176" s="205" t="s">
        <v>575</v>
      </c>
      <c r="F176" s="206" t="s">
        <v>576</v>
      </c>
      <c r="G176" s="207" t="s">
        <v>138</v>
      </c>
      <c r="H176" s="208">
        <v>6</v>
      </c>
      <c r="I176" s="209"/>
      <c r="J176" s="210">
        <f>ROUND(I176*H176,2)</f>
        <v>0</v>
      </c>
      <c r="K176" s="206" t="s">
        <v>19</v>
      </c>
      <c r="L176" s="39"/>
      <c r="M176" s="211" t="s">
        <v>19</v>
      </c>
      <c r="N176" s="212" t="s">
        <v>43</v>
      </c>
      <c r="O176" s="75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AR176" s="13" t="s">
        <v>87</v>
      </c>
      <c r="AT176" s="13" t="s">
        <v>358</v>
      </c>
      <c r="AU176" s="13" t="s">
        <v>77</v>
      </c>
      <c r="AY176" s="13" t="s">
        <v>134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13" t="s">
        <v>77</v>
      </c>
      <c r="BK176" s="203">
        <f>ROUND(I176*H176,2)</f>
        <v>0</v>
      </c>
      <c r="BL176" s="13" t="s">
        <v>87</v>
      </c>
      <c r="BM176" s="13" t="s">
        <v>594</v>
      </c>
    </row>
    <row r="177" s="1" customFormat="1" ht="14.4" customHeight="1">
      <c r="B177" s="34"/>
      <c r="C177" s="204" t="s">
        <v>72</v>
      </c>
      <c r="D177" s="204" t="s">
        <v>358</v>
      </c>
      <c r="E177" s="205" t="s">
        <v>504</v>
      </c>
      <c r="F177" s="206" t="s">
        <v>335</v>
      </c>
      <c r="G177" s="207" t="s">
        <v>138</v>
      </c>
      <c r="H177" s="208">
        <v>3</v>
      </c>
      <c r="I177" s="209"/>
      <c r="J177" s="210">
        <f>ROUND(I177*H177,2)</f>
        <v>0</v>
      </c>
      <c r="K177" s="206" t="s">
        <v>19</v>
      </c>
      <c r="L177" s="39"/>
      <c r="M177" s="211" t="s">
        <v>19</v>
      </c>
      <c r="N177" s="212" t="s">
        <v>43</v>
      </c>
      <c r="O177" s="75"/>
      <c r="P177" s="201">
        <f>O177*H177</f>
        <v>0</v>
      </c>
      <c r="Q177" s="201">
        <v>0</v>
      </c>
      <c r="R177" s="201">
        <f>Q177*H177</f>
        <v>0</v>
      </c>
      <c r="S177" s="201">
        <v>0</v>
      </c>
      <c r="T177" s="202">
        <f>S177*H177</f>
        <v>0</v>
      </c>
      <c r="AR177" s="13" t="s">
        <v>87</v>
      </c>
      <c r="AT177" s="13" t="s">
        <v>358</v>
      </c>
      <c r="AU177" s="13" t="s">
        <v>77</v>
      </c>
      <c r="AY177" s="13" t="s">
        <v>134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13" t="s">
        <v>77</v>
      </c>
      <c r="BK177" s="203">
        <f>ROUND(I177*H177,2)</f>
        <v>0</v>
      </c>
      <c r="BL177" s="13" t="s">
        <v>87</v>
      </c>
      <c r="BM177" s="13" t="s">
        <v>359</v>
      </c>
    </row>
    <row r="178" s="1" customFormat="1" ht="14.4" customHeight="1">
      <c r="B178" s="34"/>
      <c r="C178" s="204" t="s">
        <v>72</v>
      </c>
      <c r="D178" s="204" t="s">
        <v>358</v>
      </c>
      <c r="E178" s="205" t="s">
        <v>506</v>
      </c>
      <c r="F178" s="206" t="s">
        <v>507</v>
      </c>
      <c r="G178" s="207" t="s">
        <v>150</v>
      </c>
      <c r="H178" s="208">
        <v>60</v>
      </c>
      <c r="I178" s="209"/>
      <c r="J178" s="210">
        <f>ROUND(I178*H178,2)</f>
        <v>0</v>
      </c>
      <c r="K178" s="206" t="s">
        <v>19</v>
      </c>
      <c r="L178" s="39"/>
      <c r="M178" s="211" t="s">
        <v>19</v>
      </c>
      <c r="N178" s="212" t="s">
        <v>43</v>
      </c>
      <c r="O178" s="75"/>
      <c r="P178" s="201">
        <f>O178*H178</f>
        <v>0</v>
      </c>
      <c r="Q178" s="201">
        <v>0</v>
      </c>
      <c r="R178" s="201">
        <f>Q178*H178</f>
        <v>0</v>
      </c>
      <c r="S178" s="201">
        <v>0</v>
      </c>
      <c r="T178" s="202">
        <f>S178*H178</f>
        <v>0</v>
      </c>
      <c r="AR178" s="13" t="s">
        <v>87</v>
      </c>
      <c r="AT178" s="13" t="s">
        <v>358</v>
      </c>
      <c r="AU178" s="13" t="s">
        <v>77</v>
      </c>
      <c r="AY178" s="13" t="s">
        <v>134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13" t="s">
        <v>77</v>
      </c>
      <c r="BK178" s="203">
        <f>ROUND(I178*H178,2)</f>
        <v>0</v>
      </c>
      <c r="BL178" s="13" t="s">
        <v>87</v>
      </c>
      <c r="BM178" s="13" t="s">
        <v>360</v>
      </c>
    </row>
    <row r="179" s="1" customFormat="1" ht="14.4" customHeight="1">
      <c r="B179" s="34"/>
      <c r="C179" s="204" t="s">
        <v>72</v>
      </c>
      <c r="D179" s="204" t="s">
        <v>358</v>
      </c>
      <c r="E179" s="205" t="s">
        <v>509</v>
      </c>
      <c r="F179" s="206" t="s">
        <v>338</v>
      </c>
      <c r="G179" s="207" t="s">
        <v>150</v>
      </c>
      <c r="H179" s="208">
        <v>60</v>
      </c>
      <c r="I179" s="209"/>
      <c r="J179" s="210">
        <f>ROUND(I179*H179,2)</f>
        <v>0</v>
      </c>
      <c r="K179" s="206" t="s">
        <v>19</v>
      </c>
      <c r="L179" s="39"/>
      <c r="M179" s="211" t="s">
        <v>19</v>
      </c>
      <c r="N179" s="212" t="s">
        <v>43</v>
      </c>
      <c r="O179" s="75"/>
      <c r="P179" s="201">
        <f>O179*H179</f>
        <v>0</v>
      </c>
      <c r="Q179" s="201">
        <v>0</v>
      </c>
      <c r="R179" s="201">
        <f>Q179*H179</f>
        <v>0</v>
      </c>
      <c r="S179" s="201">
        <v>0</v>
      </c>
      <c r="T179" s="202">
        <f>S179*H179</f>
        <v>0</v>
      </c>
      <c r="AR179" s="13" t="s">
        <v>87</v>
      </c>
      <c r="AT179" s="13" t="s">
        <v>358</v>
      </c>
      <c r="AU179" s="13" t="s">
        <v>77</v>
      </c>
      <c r="AY179" s="13" t="s">
        <v>134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13" t="s">
        <v>77</v>
      </c>
      <c r="BK179" s="203">
        <f>ROUND(I179*H179,2)</f>
        <v>0</v>
      </c>
      <c r="BL179" s="13" t="s">
        <v>87</v>
      </c>
      <c r="BM179" s="13" t="s">
        <v>361</v>
      </c>
    </row>
    <row r="180" s="1" customFormat="1" ht="14.4" customHeight="1">
      <c r="B180" s="34"/>
      <c r="C180" s="204" t="s">
        <v>72</v>
      </c>
      <c r="D180" s="204" t="s">
        <v>358</v>
      </c>
      <c r="E180" s="205" t="s">
        <v>511</v>
      </c>
      <c r="F180" s="206" t="s">
        <v>341</v>
      </c>
      <c r="G180" s="207" t="s">
        <v>138</v>
      </c>
      <c r="H180" s="208">
        <v>120</v>
      </c>
      <c r="I180" s="209"/>
      <c r="J180" s="210">
        <f>ROUND(I180*H180,2)</f>
        <v>0</v>
      </c>
      <c r="K180" s="206" t="s">
        <v>19</v>
      </c>
      <c r="L180" s="39"/>
      <c r="M180" s="211" t="s">
        <v>19</v>
      </c>
      <c r="N180" s="212" t="s">
        <v>43</v>
      </c>
      <c r="O180" s="75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AR180" s="13" t="s">
        <v>87</v>
      </c>
      <c r="AT180" s="13" t="s">
        <v>358</v>
      </c>
      <c r="AU180" s="13" t="s">
        <v>77</v>
      </c>
      <c r="AY180" s="13" t="s">
        <v>134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13" t="s">
        <v>77</v>
      </c>
      <c r="BK180" s="203">
        <f>ROUND(I180*H180,2)</f>
        <v>0</v>
      </c>
      <c r="BL180" s="13" t="s">
        <v>87</v>
      </c>
      <c r="BM180" s="13" t="s">
        <v>363</v>
      </c>
    </row>
    <row r="181" s="1" customFormat="1" ht="14.4" customHeight="1">
      <c r="B181" s="34"/>
      <c r="C181" s="204" t="s">
        <v>72</v>
      </c>
      <c r="D181" s="204" t="s">
        <v>358</v>
      </c>
      <c r="E181" s="205" t="s">
        <v>513</v>
      </c>
      <c r="F181" s="206" t="s">
        <v>344</v>
      </c>
      <c r="G181" s="207" t="s">
        <v>138</v>
      </c>
      <c r="H181" s="208">
        <v>36</v>
      </c>
      <c r="I181" s="209"/>
      <c r="J181" s="210">
        <f>ROUND(I181*H181,2)</f>
        <v>0</v>
      </c>
      <c r="K181" s="206" t="s">
        <v>19</v>
      </c>
      <c r="L181" s="39"/>
      <c r="M181" s="211" t="s">
        <v>19</v>
      </c>
      <c r="N181" s="212" t="s">
        <v>43</v>
      </c>
      <c r="O181" s="75"/>
      <c r="P181" s="201">
        <f>O181*H181</f>
        <v>0</v>
      </c>
      <c r="Q181" s="201">
        <v>0</v>
      </c>
      <c r="R181" s="201">
        <f>Q181*H181</f>
        <v>0</v>
      </c>
      <c r="S181" s="201">
        <v>0</v>
      </c>
      <c r="T181" s="202">
        <f>S181*H181</f>
        <v>0</v>
      </c>
      <c r="AR181" s="13" t="s">
        <v>87</v>
      </c>
      <c r="AT181" s="13" t="s">
        <v>358</v>
      </c>
      <c r="AU181" s="13" t="s">
        <v>77</v>
      </c>
      <c r="AY181" s="13" t="s">
        <v>134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13" t="s">
        <v>77</v>
      </c>
      <c r="BK181" s="203">
        <f>ROUND(I181*H181,2)</f>
        <v>0</v>
      </c>
      <c r="BL181" s="13" t="s">
        <v>87</v>
      </c>
      <c r="BM181" s="13" t="s">
        <v>365</v>
      </c>
    </row>
    <row r="182" s="1" customFormat="1" ht="14.4" customHeight="1">
      <c r="B182" s="34"/>
      <c r="C182" s="204" t="s">
        <v>72</v>
      </c>
      <c r="D182" s="204" t="s">
        <v>358</v>
      </c>
      <c r="E182" s="205" t="s">
        <v>515</v>
      </c>
      <c r="F182" s="206" t="s">
        <v>347</v>
      </c>
      <c r="G182" s="207" t="s">
        <v>150</v>
      </c>
      <c r="H182" s="208">
        <v>60</v>
      </c>
      <c r="I182" s="209"/>
      <c r="J182" s="210">
        <f>ROUND(I182*H182,2)</f>
        <v>0</v>
      </c>
      <c r="K182" s="206" t="s">
        <v>19</v>
      </c>
      <c r="L182" s="39"/>
      <c r="M182" s="211" t="s">
        <v>19</v>
      </c>
      <c r="N182" s="212" t="s">
        <v>43</v>
      </c>
      <c r="O182" s="75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AR182" s="13" t="s">
        <v>87</v>
      </c>
      <c r="AT182" s="13" t="s">
        <v>358</v>
      </c>
      <c r="AU182" s="13" t="s">
        <v>77</v>
      </c>
      <c r="AY182" s="13" t="s">
        <v>134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13" t="s">
        <v>77</v>
      </c>
      <c r="BK182" s="203">
        <f>ROUND(I182*H182,2)</f>
        <v>0</v>
      </c>
      <c r="BL182" s="13" t="s">
        <v>87</v>
      </c>
      <c r="BM182" s="13" t="s">
        <v>367</v>
      </c>
    </row>
    <row r="183" s="1" customFormat="1" ht="14.4" customHeight="1">
      <c r="B183" s="34"/>
      <c r="C183" s="204" t="s">
        <v>72</v>
      </c>
      <c r="D183" s="204" t="s">
        <v>358</v>
      </c>
      <c r="E183" s="205" t="s">
        <v>517</v>
      </c>
      <c r="F183" s="206" t="s">
        <v>350</v>
      </c>
      <c r="G183" s="207" t="s">
        <v>138</v>
      </c>
      <c r="H183" s="208">
        <v>120</v>
      </c>
      <c r="I183" s="209"/>
      <c r="J183" s="210">
        <f>ROUND(I183*H183,2)</f>
        <v>0</v>
      </c>
      <c r="K183" s="206" t="s">
        <v>19</v>
      </c>
      <c r="L183" s="39"/>
      <c r="M183" s="211" t="s">
        <v>19</v>
      </c>
      <c r="N183" s="212" t="s">
        <v>43</v>
      </c>
      <c r="O183" s="75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AR183" s="13" t="s">
        <v>87</v>
      </c>
      <c r="AT183" s="13" t="s">
        <v>358</v>
      </c>
      <c r="AU183" s="13" t="s">
        <v>77</v>
      </c>
      <c r="AY183" s="13" t="s">
        <v>134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13" t="s">
        <v>77</v>
      </c>
      <c r="BK183" s="203">
        <f>ROUND(I183*H183,2)</f>
        <v>0</v>
      </c>
      <c r="BL183" s="13" t="s">
        <v>87</v>
      </c>
      <c r="BM183" s="13" t="s">
        <v>369</v>
      </c>
    </row>
    <row r="184" s="1" customFormat="1" ht="14.4" customHeight="1">
      <c r="B184" s="34"/>
      <c r="C184" s="204" t="s">
        <v>72</v>
      </c>
      <c r="D184" s="204" t="s">
        <v>358</v>
      </c>
      <c r="E184" s="205" t="s">
        <v>519</v>
      </c>
      <c r="F184" s="206" t="s">
        <v>353</v>
      </c>
      <c r="G184" s="207" t="s">
        <v>150</v>
      </c>
      <c r="H184" s="208">
        <v>80</v>
      </c>
      <c r="I184" s="209"/>
      <c r="J184" s="210">
        <f>ROUND(I184*H184,2)</f>
        <v>0</v>
      </c>
      <c r="K184" s="206" t="s">
        <v>19</v>
      </c>
      <c r="L184" s="39"/>
      <c r="M184" s="211" t="s">
        <v>19</v>
      </c>
      <c r="N184" s="212" t="s">
        <v>43</v>
      </c>
      <c r="O184" s="75"/>
      <c r="P184" s="201">
        <f>O184*H184</f>
        <v>0</v>
      </c>
      <c r="Q184" s="201">
        <v>0</v>
      </c>
      <c r="R184" s="201">
        <f>Q184*H184</f>
        <v>0</v>
      </c>
      <c r="S184" s="201">
        <v>0</v>
      </c>
      <c r="T184" s="202">
        <f>S184*H184</f>
        <v>0</v>
      </c>
      <c r="AR184" s="13" t="s">
        <v>87</v>
      </c>
      <c r="AT184" s="13" t="s">
        <v>358</v>
      </c>
      <c r="AU184" s="13" t="s">
        <v>77</v>
      </c>
      <c r="AY184" s="13" t="s">
        <v>134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13" t="s">
        <v>77</v>
      </c>
      <c r="BK184" s="203">
        <f>ROUND(I184*H184,2)</f>
        <v>0</v>
      </c>
      <c r="BL184" s="13" t="s">
        <v>87</v>
      </c>
      <c r="BM184" s="13" t="s">
        <v>371</v>
      </c>
    </row>
    <row r="185" s="1" customFormat="1" ht="14.4" customHeight="1">
      <c r="B185" s="34"/>
      <c r="C185" s="204" t="s">
        <v>72</v>
      </c>
      <c r="D185" s="204" t="s">
        <v>358</v>
      </c>
      <c r="E185" s="205" t="s">
        <v>521</v>
      </c>
      <c r="F185" s="206" t="s">
        <v>356</v>
      </c>
      <c r="G185" s="207" t="s">
        <v>138</v>
      </c>
      <c r="H185" s="208">
        <v>200</v>
      </c>
      <c r="I185" s="209"/>
      <c r="J185" s="210">
        <f>ROUND(I185*H185,2)</f>
        <v>0</v>
      </c>
      <c r="K185" s="206" t="s">
        <v>19</v>
      </c>
      <c r="L185" s="39"/>
      <c r="M185" s="211" t="s">
        <v>19</v>
      </c>
      <c r="N185" s="212" t="s">
        <v>43</v>
      </c>
      <c r="O185" s="75"/>
      <c r="P185" s="201">
        <f>O185*H185</f>
        <v>0</v>
      </c>
      <c r="Q185" s="201">
        <v>0</v>
      </c>
      <c r="R185" s="201">
        <f>Q185*H185</f>
        <v>0</v>
      </c>
      <c r="S185" s="201">
        <v>0</v>
      </c>
      <c r="T185" s="202">
        <f>S185*H185</f>
        <v>0</v>
      </c>
      <c r="AR185" s="13" t="s">
        <v>87</v>
      </c>
      <c r="AT185" s="13" t="s">
        <v>358</v>
      </c>
      <c r="AU185" s="13" t="s">
        <v>77</v>
      </c>
      <c r="AY185" s="13" t="s">
        <v>134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13" t="s">
        <v>77</v>
      </c>
      <c r="BK185" s="203">
        <f>ROUND(I185*H185,2)</f>
        <v>0</v>
      </c>
      <c r="BL185" s="13" t="s">
        <v>87</v>
      </c>
      <c r="BM185" s="13" t="s">
        <v>374</v>
      </c>
    </row>
    <row r="186" s="1" customFormat="1" ht="14.4" customHeight="1">
      <c r="B186" s="34"/>
      <c r="C186" s="204" t="s">
        <v>72</v>
      </c>
      <c r="D186" s="204" t="s">
        <v>358</v>
      </c>
      <c r="E186" s="205" t="s">
        <v>523</v>
      </c>
      <c r="F186" s="206" t="s">
        <v>524</v>
      </c>
      <c r="G186" s="207" t="s">
        <v>138</v>
      </c>
      <c r="H186" s="208">
        <v>12</v>
      </c>
      <c r="I186" s="209"/>
      <c r="J186" s="210">
        <f>ROUND(I186*H186,2)</f>
        <v>0</v>
      </c>
      <c r="K186" s="206" t="s">
        <v>19</v>
      </c>
      <c r="L186" s="39"/>
      <c r="M186" s="211" t="s">
        <v>19</v>
      </c>
      <c r="N186" s="212" t="s">
        <v>43</v>
      </c>
      <c r="O186" s="75"/>
      <c r="P186" s="201">
        <f>O186*H186</f>
        <v>0</v>
      </c>
      <c r="Q186" s="201">
        <v>0</v>
      </c>
      <c r="R186" s="201">
        <f>Q186*H186</f>
        <v>0</v>
      </c>
      <c r="S186" s="201">
        <v>0</v>
      </c>
      <c r="T186" s="202">
        <f>S186*H186</f>
        <v>0</v>
      </c>
      <c r="AR186" s="13" t="s">
        <v>87</v>
      </c>
      <c r="AT186" s="13" t="s">
        <v>358</v>
      </c>
      <c r="AU186" s="13" t="s">
        <v>77</v>
      </c>
      <c r="AY186" s="13" t="s">
        <v>134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13" t="s">
        <v>77</v>
      </c>
      <c r="BK186" s="203">
        <f>ROUND(I186*H186,2)</f>
        <v>0</v>
      </c>
      <c r="BL186" s="13" t="s">
        <v>87</v>
      </c>
      <c r="BM186" s="13" t="s">
        <v>376</v>
      </c>
    </row>
    <row r="187" s="9" customFormat="1" ht="25.92" customHeight="1">
      <c r="B187" s="177"/>
      <c r="C187" s="178"/>
      <c r="D187" s="179" t="s">
        <v>71</v>
      </c>
      <c r="E187" s="180" t="s">
        <v>526</v>
      </c>
      <c r="F187" s="180" t="s">
        <v>527</v>
      </c>
      <c r="G187" s="178"/>
      <c r="H187" s="178"/>
      <c r="I187" s="181"/>
      <c r="J187" s="182">
        <f>BK187</f>
        <v>0</v>
      </c>
      <c r="K187" s="178"/>
      <c r="L187" s="183"/>
      <c r="M187" s="184"/>
      <c r="N187" s="185"/>
      <c r="O187" s="185"/>
      <c r="P187" s="186">
        <f>SUM(P188:P191)</f>
        <v>0</v>
      </c>
      <c r="Q187" s="185"/>
      <c r="R187" s="186">
        <f>SUM(R188:R191)</f>
        <v>0</v>
      </c>
      <c r="S187" s="185"/>
      <c r="T187" s="187">
        <f>SUM(T188:T191)</f>
        <v>0</v>
      </c>
      <c r="AR187" s="188" t="s">
        <v>87</v>
      </c>
      <c r="AT187" s="189" t="s">
        <v>71</v>
      </c>
      <c r="AU187" s="189" t="s">
        <v>72</v>
      </c>
      <c r="AY187" s="188" t="s">
        <v>134</v>
      </c>
      <c r="BK187" s="190">
        <f>SUM(BK188:BK191)</f>
        <v>0</v>
      </c>
    </row>
    <row r="188" s="1" customFormat="1" ht="20.4" customHeight="1">
      <c r="B188" s="34"/>
      <c r="C188" s="204" t="s">
        <v>157</v>
      </c>
      <c r="D188" s="204" t="s">
        <v>358</v>
      </c>
      <c r="E188" s="205" t="s">
        <v>528</v>
      </c>
      <c r="F188" s="206" t="s">
        <v>529</v>
      </c>
      <c r="G188" s="207" t="s">
        <v>530</v>
      </c>
      <c r="H188" s="208">
        <v>6</v>
      </c>
      <c r="I188" s="209"/>
      <c r="J188" s="210">
        <f>ROUND(I188*H188,2)</f>
        <v>0</v>
      </c>
      <c r="K188" s="206" t="s">
        <v>151</v>
      </c>
      <c r="L188" s="39"/>
      <c r="M188" s="211" t="s">
        <v>19</v>
      </c>
      <c r="N188" s="212" t="s">
        <v>43</v>
      </c>
      <c r="O188" s="75"/>
      <c r="P188" s="201">
        <f>O188*H188</f>
        <v>0</v>
      </c>
      <c r="Q188" s="201">
        <v>0</v>
      </c>
      <c r="R188" s="201">
        <f>Q188*H188</f>
        <v>0</v>
      </c>
      <c r="S188" s="201">
        <v>0</v>
      </c>
      <c r="T188" s="202">
        <f>S188*H188</f>
        <v>0</v>
      </c>
      <c r="AR188" s="13" t="s">
        <v>77</v>
      </c>
      <c r="AT188" s="13" t="s">
        <v>358</v>
      </c>
      <c r="AU188" s="13" t="s">
        <v>77</v>
      </c>
      <c r="AY188" s="13" t="s">
        <v>134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13" t="s">
        <v>77</v>
      </c>
      <c r="BK188" s="203">
        <f>ROUND(I188*H188,2)</f>
        <v>0</v>
      </c>
      <c r="BL188" s="13" t="s">
        <v>77</v>
      </c>
      <c r="BM188" s="13" t="s">
        <v>610</v>
      </c>
    </row>
    <row r="189" s="10" customFormat="1">
      <c r="B189" s="213"/>
      <c r="C189" s="214"/>
      <c r="D189" s="215" t="s">
        <v>532</v>
      </c>
      <c r="E189" s="214"/>
      <c r="F189" s="216" t="s">
        <v>533</v>
      </c>
      <c r="G189" s="214"/>
      <c r="H189" s="217">
        <v>6</v>
      </c>
      <c r="I189" s="218"/>
      <c r="J189" s="214"/>
      <c r="K189" s="214"/>
      <c r="L189" s="219"/>
      <c r="M189" s="220"/>
      <c r="N189" s="221"/>
      <c r="O189" s="221"/>
      <c r="P189" s="221"/>
      <c r="Q189" s="221"/>
      <c r="R189" s="221"/>
      <c r="S189" s="221"/>
      <c r="T189" s="222"/>
      <c r="AT189" s="223" t="s">
        <v>532</v>
      </c>
      <c r="AU189" s="223" t="s">
        <v>77</v>
      </c>
      <c r="AV189" s="10" t="s">
        <v>81</v>
      </c>
      <c r="AW189" s="10" t="s">
        <v>4</v>
      </c>
      <c r="AX189" s="10" t="s">
        <v>77</v>
      </c>
      <c r="AY189" s="223" t="s">
        <v>134</v>
      </c>
    </row>
    <row r="190" s="1" customFormat="1" ht="14.4" customHeight="1">
      <c r="B190" s="34"/>
      <c r="C190" s="204" t="s">
        <v>84</v>
      </c>
      <c r="D190" s="204" t="s">
        <v>358</v>
      </c>
      <c r="E190" s="205" t="s">
        <v>537</v>
      </c>
      <c r="F190" s="206" t="s">
        <v>538</v>
      </c>
      <c r="G190" s="207" t="s">
        <v>163</v>
      </c>
      <c r="H190" s="208">
        <v>3</v>
      </c>
      <c r="I190" s="209"/>
      <c r="J190" s="210">
        <f>ROUND(I190*H190,2)</f>
        <v>0</v>
      </c>
      <c r="K190" s="206" t="s">
        <v>19</v>
      </c>
      <c r="L190" s="39"/>
      <c r="M190" s="211" t="s">
        <v>19</v>
      </c>
      <c r="N190" s="212" t="s">
        <v>43</v>
      </c>
      <c r="O190" s="75"/>
      <c r="P190" s="201">
        <f>O190*H190</f>
        <v>0</v>
      </c>
      <c r="Q190" s="201">
        <v>0</v>
      </c>
      <c r="R190" s="201">
        <f>Q190*H190</f>
        <v>0</v>
      </c>
      <c r="S190" s="201">
        <v>0</v>
      </c>
      <c r="T190" s="202">
        <f>S190*H190</f>
        <v>0</v>
      </c>
      <c r="AR190" s="13" t="s">
        <v>597</v>
      </c>
      <c r="AT190" s="13" t="s">
        <v>358</v>
      </c>
      <c r="AU190" s="13" t="s">
        <v>77</v>
      </c>
      <c r="AY190" s="13" t="s">
        <v>134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13" t="s">
        <v>77</v>
      </c>
      <c r="BK190" s="203">
        <f>ROUND(I190*H190,2)</f>
        <v>0</v>
      </c>
      <c r="BL190" s="13" t="s">
        <v>597</v>
      </c>
      <c r="BM190" s="13" t="s">
        <v>383</v>
      </c>
    </row>
    <row r="191" s="1" customFormat="1" ht="20.4" customHeight="1">
      <c r="B191" s="34"/>
      <c r="C191" s="204" t="s">
        <v>87</v>
      </c>
      <c r="D191" s="204" t="s">
        <v>358</v>
      </c>
      <c r="E191" s="205" t="s">
        <v>540</v>
      </c>
      <c r="F191" s="206" t="s">
        <v>541</v>
      </c>
      <c r="G191" s="207" t="s">
        <v>163</v>
      </c>
      <c r="H191" s="208">
        <v>1</v>
      </c>
      <c r="I191" s="209"/>
      <c r="J191" s="210">
        <f>ROUND(I191*H191,2)</f>
        <v>0</v>
      </c>
      <c r="K191" s="206" t="s">
        <v>19</v>
      </c>
      <c r="L191" s="39"/>
      <c r="M191" s="211" t="s">
        <v>19</v>
      </c>
      <c r="N191" s="212" t="s">
        <v>43</v>
      </c>
      <c r="O191" s="75"/>
      <c r="P191" s="201">
        <f>O191*H191</f>
        <v>0</v>
      </c>
      <c r="Q191" s="201">
        <v>0</v>
      </c>
      <c r="R191" s="201">
        <f>Q191*H191</f>
        <v>0</v>
      </c>
      <c r="S191" s="201">
        <v>0</v>
      </c>
      <c r="T191" s="202">
        <f>S191*H191</f>
        <v>0</v>
      </c>
      <c r="AR191" s="13" t="s">
        <v>597</v>
      </c>
      <c r="AT191" s="13" t="s">
        <v>358</v>
      </c>
      <c r="AU191" s="13" t="s">
        <v>77</v>
      </c>
      <c r="AY191" s="13" t="s">
        <v>134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13" t="s">
        <v>77</v>
      </c>
      <c r="BK191" s="203">
        <f>ROUND(I191*H191,2)</f>
        <v>0</v>
      </c>
      <c r="BL191" s="13" t="s">
        <v>597</v>
      </c>
      <c r="BM191" s="13" t="s">
        <v>386</v>
      </c>
    </row>
    <row r="192" s="9" customFormat="1" ht="25.92" customHeight="1">
      <c r="B192" s="177"/>
      <c r="C192" s="178"/>
      <c r="D192" s="179" t="s">
        <v>71</v>
      </c>
      <c r="E192" s="180" t="s">
        <v>543</v>
      </c>
      <c r="F192" s="180" t="s">
        <v>544</v>
      </c>
      <c r="G192" s="178"/>
      <c r="H192" s="178"/>
      <c r="I192" s="181"/>
      <c r="J192" s="182">
        <f>BK192</f>
        <v>0</v>
      </c>
      <c r="K192" s="178"/>
      <c r="L192" s="183"/>
      <c r="M192" s="184"/>
      <c r="N192" s="185"/>
      <c r="O192" s="185"/>
      <c r="P192" s="186">
        <f>SUM(P193:P194)</f>
        <v>0</v>
      </c>
      <c r="Q192" s="185"/>
      <c r="R192" s="186">
        <f>SUM(R193:R194)</f>
        <v>0</v>
      </c>
      <c r="S192" s="185"/>
      <c r="T192" s="187">
        <f>SUM(T193:T194)</f>
        <v>0</v>
      </c>
      <c r="AR192" s="188" t="s">
        <v>90</v>
      </c>
      <c r="AT192" s="189" t="s">
        <v>71</v>
      </c>
      <c r="AU192" s="189" t="s">
        <v>72</v>
      </c>
      <c r="AY192" s="188" t="s">
        <v>134</v>
      </c>
      <c r="BK192" s="190">
        <f>SUM(BK193:BK194)</f>
        <v>0</v>
      </c>
    </row>
    <row r="193" s="1" customFormat="1" ht="14.4" customHeight="1">
      <c r="B193" s="34"/>
      <c r="C193" s="204" t="s">
        <v>90</v>
      </c>
      <c r="D193" s="204" t="s">
        <v>358</v>
      </c>
      <c r="E193" s="205" t="s">
        <v>598</v>
      </c>
      <c r="F193" s="206" t="s">
        <v>599</v>
      </c>
      <c r="G193" s="207" t="s">
        <v>547</v>
      </c>
      <c r="H193" s="224"/>
      <c r="I193" s="209"/>
      <c r="J193" s="210">
        <f>ROUND(I193*H193,2)</f>
        <v>0</v>
      </c>
      <c r="K193" s="206" t="s">
        <v>19</v>
      </c>
      <c r="L193" s="39"/>
      <c r="M193" s="211" t="s">
        <v>19</v>
      </c>
      <c r="N193" s="212" t="s">
        <v>43</v>
      </c>
      <c r="O193" s="75"/>
      <c r="P193" s="201">
        <f>O193*H193</f>
        <v>0</v>
      </c>
      <c r="Q193" s="201">
        <v>0</v>
      </c>
      <c r="R193" s="201">
        <f>Q193*H193</f>
        <v>0</v>
      </c>
      <c r="S193" s="201">
        <v>0</v>
      </c>
      <c r="T193" s="202">
        <f>S193*H193</f>
        <v>0</v>
      </c>
      <c r="AR193" s="13" t="s">
        <v>87</v>
      </c>
      <c r="AT193" s="13" t="s">
        <v>358</v>
      </c>
      <c r="AU193" s="13" t="s">
        <v>77</v>
      </c>
      <c r="AY193" s="13" t="s">
        <v>134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13" t="s">
        <v>77</v>
      </c>
      <c r="BK193" s="203">
        <f>ROUND(I193*H193,2)</f>
        <v>0</v>
      </c>
      <c r="BL193" s="13" t="s">
        <v>87</v>
      </c>
      <c r="BM193" s="13" t="s">
        <v>389</v>
      </c>
    </row>
    <row r="194" s="1" customFormat="1" ht="40.8" customHeight="1">
      <c r="B194" s="34"/>
      <c r="C194" s="204" t="s">
        <v>93</v>
      </c>
      <c r="D194" s="204" t="s">
        <v>358</v>
      </c>
      <c r="E194" s="205" t="s">
        <v>549</v>
      </c>
      <c r="F194" s="206" t="s">
        <v>550</v>
      </c>
      <c r="G194" s="207" t="s">
        <v>547</v>
      </c>
      <c r="H194" s="224"/>
      <c r="I194" s="209"/>
      <c r="J194" s="210">
        <f>ROUND(I194*H194,2)</f>
        <v>0</v>
      </c>
      <c r="K194" s="206" t="s">
        <v>19</v>
      </c>
      <c r="L194" s="39"/>
      <c r="M194" s="229" t="s">
        <v>19</v>
      </c>
      <c r="N194" s="230" t="s">
        <v>43</v>
      </c>
      <c r="O194" s="227"/>
      <c r="P194" s="231">
        <f>O194*H194</f>
        <v>0</v>
      </c>
      <c r="Q194" s="231">
        <v>0</v>
      </c>
      <c r="R194" s="231">
        <f>Q194*H194</f>
        <v>0</v>
      </c>
      <c r="S194" s="231">
        <v>0</v>
      </c>
      <c r="T194" s="232">
        <f>S194*H194</f>
        <v>0</v>
      </c>
      <c r="AR194" s="13" t="s">
        <v>87</v>
      </c>
      <c r="AT194" s="13" t="s">
        <v>358</v>
      </c>
      <c r="AU194" s="13" t="s">
        <v>77</v>
      </c>
      <c r="AY194" s="13" t="s">
        <v>134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13" t="s">
        <v>77</v>
      </c>
      <c r="BK194" s="203">
        <f>ROUND(I194*H194,2)</f>
        <v>0</v>
      </c>
      <c r="BL194" s="13" t="s">
        <v>87</v>
      </c>
      <c r="BM194" s="13" t="s">
        <v>391</v>
      </c>
    </row>
    <row r="195" s="1" customFormat="1" ht="6.96" customHeight="1">
      <c r="B195" s="53"/>
      <c r="C195" s="54"/>
      <c r="D195" s="54"/>
      <c r="E195" s="54"/>
      <c r="F195" s="54"/>
      <c r="G195" s="54"/>
      <c r="H195" s="54"/>
      <c r="I195" s="150"/>
      <c r="J195" s="54"/>
      <c r="K195" s="54"/>
      <c r="L195" s="39"/>
    </row>
  </sheetData>
  <sheetProtection sheet="1" autoFilter="0" formatColumns="0" formatRows="0" objects="1" scenarios="1" spinCount="100000" saltValue="XSam6S7rIWJcllbpBR811BKkTHVJNuQj5i5j/dgp+ZQtlnVmdKHEsqzHyWfq3Qvu9BRkdv4Qb+/q1f9avSSE6w==" hashValue="rq6yvaHOpSAk0GCA2TZk3j8XS2hpJneBpC0HVPFlZd3KoZkjACoHgTx5ew5rt5AU35Adz39DT/2pi/7TFl9/HA==" algorithmName="SHA-512" password="CC35"/>
  <autoFilter ref="C86:K194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86.43" customWidth="1"/>
    <col min="7" max="7" width="7.43" customWidth="1"/>
    <col min="8" max="8" width="9.57" customWidth="1"/>
    <col min="9" max="9" width="12.14" style="119" customWidth="1"/>
    <col min="10" max="10" width="20.14" customWidth="1"/>
    <col min="11" max="11" width="13.29" customWidth="1"/>
    <col min="12" max="12" width="8" customWidth="1"/>
    <col min="13" max="13" width="9.29" hidden="1" customWidth="1"/>
    <col min="14" max="14" width="9.14" hidden="1"/>
    <col min="15" max="15" width="12.14" hidden="1" customWidth="1"/>
    <col min="16" max="16" width="12.14" hidden="1" customWidth="1"/>
    <col min="17" max="17" width="12.14" hidden="1" customWidth="1"/>
    <col min="18" max="18" width="12.14" hidden="1" customWidth="1"/>
    <col min="19" max="19" width="12.14" hidden="1" customWidth="1"/>
    <col min="20" max="20" width="12.14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2" ht="36.96" customHeight="1">
      <c r="L2"/>
      <c r="AT2" s="13" t="s">
        <v>89</v>
      </c>
    </row>
    <row r="3" ht="6.96" customHeight="1">
      <c r="B3" s="120"/>
      <c r="C3" s="121"/>
      <c r="D3" s="121"/>
      <c r="E3" s="121"/>
      <c r="F3" s="121"/>
      <c r="G3" s="121"/>
      <c r="H3" s="121"/>
      <c r="I3" s="122"/>
      <c r="J3" s="121"/>
      <c r="K3" s="121"/>
      <c r="L3" s="16"/>
      <c r="AT3" s="13" t="s">
        <v>81</v>
      </c>
    </row>
    <row r="4" ht="24.96" customHeight="1">
      <c r="B4" s="16"/>
      <c r="D4" s="123" t="s">
        <v>105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24" t="s">
        <v>16</v>
      </c>
      <c r="L6" s="16"/>
    </row>
    <row r="7" ht="14.4" customHeight="1">
      <c r="B7" s="16"/>
      <c r="E7" s="125" t="str">
        <f>'Rekapitulace stavby'!K6</f>
        <v>Oprava informačního zařízení v žst. Zdice, Hořovice, Praha Uhříněves, Říčany, Strančice a Benešov u Prahy.</v>
      </c>
      <c r="F7" s="124"/>
      <c r="G7" s="124"/>
      <c r="H7" s="124"/>
      <c r="L7" s="16"/>
    </row>
    <row r="8" s="1" customFormat="1" ht="12" customHeight="1">
      <c r="B8" s="39"/>
      <c r="D8" s="124" t="s">
        <v>106</v>
      </c>
      <c r="I8" s="126"/>
      <c r="L8" s="39"/>
    </row>
    <row r="9" s="1" customFormat="1" ht="36.96" customHeight="1">
      <c r="B9" s="39"/>
      <c r="E9" s="127" t="s">
        <v>611</v>
      </c>
      <c r="F9" s="1"/>
      <c r="G9" s="1"/>
      <c r="H9" s="1"/>
      <c r="I9" s="126"/>
      <c r="L9" s="39"/>
    </row>
    <row r="10" s="1" customFormat="1">
      <c r="B10" s="39"/>
      <c r="I10" s="126"/>
      <c r="L10" s="39"/>
    </row>
    <row r="11" s="1" customFormat="1" ht="12" customHeight="1">
      <c r="B11" s="39"/>
      <c r="D11" s="124" t="s">
        <v>18</v>
      </c>
      <c r="F11" s="13" t="s">
        <v>19</v>
      </c>
      <c r="I11" s="128" t="s">
        <v>20</v>
      </c>
      <c r="J11" s="13" t="s">
        <v>19</v>
      </c>
      <c r="L11" s="39"/>
    </row>
    <row r="12" s="1" customFormat="1" ht="12" customHeight="1">
      <c r="B12" s="39"/>
      <c r="D12" s="124" t="s">
        <v>21</v>
      </c>
      <c r="F12" s="13" t="s">
        <v>612</v>
      </c>
      <c r="I12" s="128" t="s">
        <v>23</v>
      </c>
      <c r="J12" s="129" t="str">
        <f>'Rekapitulace stavby'!AN8</f>
        <v>14. 6. 2019</v>
      </c>
      <c r="L12" s="39"/>
    </row>
    <row r="13" s="1" customFormat="1" ht="10.8" customHeight="1">
      <c r="B13" s="39"/>
      <c r="I13" s="126"/>
      <c r="L13" s="39"/>
    </row>
    <row r="14" s="1" customFormat="1" ht="12" customHeight="1">
      <c r="B14" s="39"/>
      <c r="D14" s="124" t="s">
        <v>25</v>
      </c>
      <c r="I14" s="128" t="s">
        <v>26</v>
      </c>
      <c r="J14" s="13" t="s">
        <v>19</v>
      </c>
      <c r="L14" s="39"/>
    </row>
    <row r="15" s="1" customFormat="1" ht="18" customHeight="1">
      <c r="B15" s="39"/>
      <c r="E15" s="13" t="s">
        <v>27</v>
      </c>
      <c r="I15" s="128" t="s">
        <v>28</v>
      </c>
      <c r="J15" s="13" t="s">
        <v>19</v>
      </c>
      <c r="L15" s="39"/>
    </row>
    <row r="16" s="1" customFormat="1" ht="6.96" customHeight="1">
      <c r="B16" s="39"/>
      <c r="I16" s="126"/>
      <c r="L16" s="39"/>
    </row>
    <row r="17" s="1" customFormat="1" ht="12" customHeight="1">
      <c r="B17" s="39"/>
      <c r="D17" s="124" t="s">
        <v>29</v>
      </c>
      <c r="I17" s="128" t="s">
        <v>26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8" t="s">
        <v>28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6"/>
      <c r="L19" s="39"/>
    </row>
    <row r="20" s="1" customFormat="1" ht="12" customHeight="1">
      <c r="B20" s="39"/>
      <c r="D20" s="124" t="s">
        <v>31</v>
      </c>
      <c r="I20" s="128" t="s">
        <v>26</v>
      </c>
      <c r="J20" s="13" t="s">
        <v>19</v>
      </c>
      <c r="L20" s="39"/>
    </row>
    <row r="21" s="1" customFormat="1" ht="18" customHeight="1">
      <c r="B21" s="39"/>
      <c r="E21" s="13" t="s">
        <v>32</v>
      </c>
      <c r="I21" s="128" t="s">
        <v>28</v>
      </c>
      <c r="J21" s="13" t="s">
        <v>19</v>
      </c>
      <c r="L21" s="39"/>
    </row>
    <row r="22" s="1" customFormat="1" ht="6.96" customHeight="1">
      <c r="B22" s="39"/>
      <c r="I22" s="126"/>
      <c r="L22" s="39"/>
    </row>
    <row r="23" s="1" customFormat="1" ht="12" customHeight="1">
      <c r="B23" s="39"/>
      <c r="D23" s="124" t="s">
        <v>34</v>
      </c>
      <c r="I23" s="128" t="s">
        <v>26</v>
      </c>
      <c r="J23" s="13" t="s">
        <v>19</v>
      </c>
      <c r="L23" s="39"/>
    </row>
    <row r="24" s="1" customFormat="1" ht="18" customHeight="1">
      <c r="B24" s="39"/>
      <c r="E24" s="13" t="s">
        <v>35</v>
      </c>
      <c r="I24" s="128" t="s">
        <v>28</v>
      </c>
      <c r="J24" s="13" t="s">
        <v>19</v>
      </c>
      <c r="L24" s="39"/>
    </row>
    <row r="25" s="1" customFormat="1" ht="6.96" customHeight="1">
      <c r="B25" s="39"/>
      <c r="I25" s="126"/>
      <c r="L25" s="39"/>
    </row>
    <row r="26" s="1" customFormat="1" ht="12" customHeight="1">
      <c r="B26" s="39"/>
      <c r="D26" s="124" t="s">
        <v>36</v>
      </c>
      <c r="I26" s="126"/>
      <c r="L26" s="39"/>
    </row>
    <row r="27" s="6" customFormat="1" ht="30.6" customHeight="1">
      <c r="B27" s="130"/>
      <c r="E27" s="131" t="s">
        <v>37</v>
      </c>
      <c r="F27" s="131"/>
      <c r="G27" s="131"/>
      <c r="H27" s="131"/>
      <c r="I27" s="132"/>
      <c r="L27" s="130"/>
    </row>
    <row r="28" s="1" customFormat="1" ht="6.96" customHeight="1">
      <c r="B28" s="39"/>
      <c r="I28" s="126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33"/>
      <c r="J29" s="67"/>
      <c r="K29" s="67"/>
      <c r="L29" s="39"/>
    </row>
    <row r="30" s="1" customFormat="1" ht="25.44" customHeight="1">
      <c r="B30" s="39"/>
      <c r="D30" s="134" t="s">
        <v>38</v>
      </c>
      <c r="I30" s="126"/>
      <c r="J30" s="135">
        <f>ROUND(J87,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33"/>
      <c r="J31" s="67"/>
      <c r="K31" s="67"/>
      <c r="L31" s="39"/>
    </row>
    <row r="32" s="1" customFormat="1" ht="14.4" customHeight="1">
      <c r="B32" s="39"/>
      <c r="F32" s="136" t="s">
        <v>40</v>
      </c>
      <c r="I32" s="137" t="s">
        <v>39</v>
      </c>
      <c r="J32" s="136" t="s">
        <v>41</v>
      </c>
      <c r="L32" s="39"/>
    </row>
    <row r="33" s="1" customFormat="1" ht="14.4" customHeight="1">
      <c r="B33" s="39"/>
      <c r="D33" s="124" t="s">
        <v>42</v>
      </c>
      <c r="E33" s="124" t="s">
        <v>43</v>
      </c>
      <c r="F33" s="138">
        <f>ROUND((SUM(BE87:BE171)),  2)</f>
        <v>0</v>
      </c>
      <c r="I33" s="139">
        <v>0.20999999999999999</v>
      </c>
      <c r="J33" s="138">
        <f>ROUND(((SUM(BE87:BE171))*I33),  2)</f>
        <v>0</v>
      </c>
      <c r="L33" s="39"/>
    </row>
    <row r="34" s="1" customFormat="1" ht="14.4" customHeight="1">
      <c r="B34" s="39"/>
      <c r="E34" s="124" t="s">
        <v>44</v>
      </c>
      <c r="F34" s="138">
        <f>ROUND((SUM(BF87:BF171)),  2)</f>
        <v>0</v>
      </c>
      <c r="I34" s="139">
        <v>0.14999999999999999</v>
      </c>
      <c r="J34" s="138">
        <f>ROUND(((SUM(BF87:BF171))*I34),  2)</f>
        <v>0</v>
      </c>
      <c r="L34" s="39"/>
    </row>
    <row r="35" hidden="1" s="1" customFormat="1" ht="14.4" customHeight="1">
      <c r="B35" s="39"/>
      <c r="E35" s="124" t="s">
        <v>45</v>
      </c>
      <c r="F35" s="138">
        <f>ROUND((SUM(BG87:BG171)),  2)</f>
        <v>0</v>
      </c>
      <c r="I35" s="139">
        <v>0.20999999999999999</v>
      </c>
      <c r="J35" s="138">
        <f>0</f>
        <v>0</v>
      </c>
      <c r="L35" s="39"/>
    </row>
    <row r="36" hidden="1" s="1" customFormat="1" ht="14.4" customHeight="1">
      <c r="B36" s="39"/>
      <c r="E36" s="124" t="s">
        <v>46</v>
      </c>
      <c r="F36" s="138">
        <f>ROUND((SUM(BH87:BH171)),  2)</f>
        <v>0</v>
      </c>
      <c r="I36" s="139">
        <v>0.14999999999999999</v>
      </c>
      <c r="J36" s="138">
        <f>0</f>
        <v>0</v>
      </c>
      <c r="L36" s="39"/>
    </row>
    <row r="37" hidden="1" s="1" customFormat="1" ht="14.4" customHeight="1">
      <c r="B37" s="39"/>
      <c r="E37" s="124" t="s">
        <v>47</v>
      </c>
      <c r="F37" s="138">
        <f>ROUND((SUM(BI87:BI171)),  2)</f>
        <v>0</v>
      </c>
      <c r="I37" s="139">
        <v>0</v>
      </c>
      <c r="J37" s="138">
        <f>0</f>
        <v>0</v>
      </c>
      <c r="L37" s="39"/>
    </row>
    <row r="38" s="1" customFormat="1" ht="6.96" customHeight="1">
      <c r="B38" s="39"/>
      <c r="I38" s="126"/>
      <c r="L38" s="39"/>
    </row>
    <row r="39" s="1" customFormat="1" ht="25.44" customHeight="1">
      <c r="B39" s="39"/>
      <c r="C39" s="140"/>
      <c r="D39" s="141" t="s">
        <v>48</v>
      </c>
      <c r="E39" s="142"/>
      <c r="F39" s="142"/>
      <c r="G39" s="143" t="s">
        <v>49</v>
      </c>
      <c r="H39" s="144" t="s">
        <v>50</v>
      </c>
      <c r="I39" s="145"/>
      <c r="J39" s="146">
        <f>SUM(J30:J37)</f>
        <v>0</v>
      </c>
      <c r="K39" s="147"/>
      <c r="L39" s="39"/>
    </row>
    <row r="40" s="1" customFormat="1" ht="14.4" customHeight="1">
      <c r="B40" s="148"/>
      <c r="C40" s="149"/>
      <c r="D40" s="149"/>
      <c r="E40" s="149"/>
      <c r="F40" s="149"/>
      <c r="G40" s="149"/>
      <c r="H40" s="149"/>
      <c r="I40" s="150"/>
      <c r="J40" s="149"/>
      <c r="K40" s="149"/>
      <c r="L40" s="39"/>
    </row>
    <row r="44" s="1" customFormat="1" ht="6.96" customHeight="1">
      <c r="B44" s="151"/>
      <c r="C44" s="152"/>
      <c r="D44" s="152"/>
      <c r="E44" s="152"/>
      <c r="F44" s="152"/>
      <c r="G44" s="152"/>
      <c r="H44" s="152"/>
      <c r="I44" s="153"/>
      <c r="J44" s="152"/>
      <c r="K44" s="152"/>
      <c r="L44" s="39"/>
    </row>
    <row r="45" s="1" customFormat="1" ht="24.96" customHeight="1">
      <c r="B45" s="34"/>
      <c r="C45" s="19" t="s">
        <v>109</v>
      </c>
      <c r="D45" s="35"/>
      <c r="E45" s="35"/>
      <c r="F45" s="35"/>
      <c r="G45" s="35"/>
      <c r="H45" s="35"/>
      <c r="I45" s="126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26"/>
      <c r="J46" s="35"/>
      <c r="K46" s="35"/>
      <c r="L46" s="39"/>
    </row>
    <row r="47" s="1" customFormat="1" ht="12" customHeight="1">
      <c r="B47" s="34"/>
      <c r="C47" s="28" t="s">
        <v>16</v>
      </c>
      <c r="D47" s="35"/>
      <c r="E47" s="35"/>
      <c r="F47" s="35"/>
      <c r="G47" s="35"/>
      <c r="H47" s="35"/>
      <c r="I47" s="126"/>
      <c r="J47" s="35"/>
      <c r="K47" s="35"/>
      <c r="L47" s="39"/>
    </row>
    <row r="48" s="1" customFormat="1" ht="14.4" customHeight="1">
      <c r="B48" s="34"/>
      <c r="C48" s="35"/>
      <c r="D48" s="35"/>
      <c r="E48" s="154" t="str">
        <f>E7</f>
        <v>Oprava informačního zařízení v žst. Zdice, Hořovice, Praha Uhříněves, Říčany, Strančice a Benešov u Prahy.</v>
      </c>
      <c r="F48" s="28"/>
      <c r="G48" s="28"/>
      <c r="H48" s="28"/>
      <c r="I48" s="126"/>
      <c r="J48" s="35"/>
      <c r="K48" s="35"/>
      <c r="L48" s="39"/>
    </row>
    <row r="49" s="1" customFormat="1" ht="12" customHeight="1">
      <c r="B49" s="34"/>
      <c r="C49" s="28" t="s">
        <v>106</v>
      </c>
      <c r="D49" s="35"/>
      <c r="E49" s="35"/>
      <c r="F49" s="35"/>
      <c r="G49" s="35"/>
      <c r="H49" s="35"/>
      <c r="I49" s="126"/>
      <c r="J49" s="35"/>
      <c r="K49" s="35"/>
      <c r="L49" s="39"/>
    </row>
    <row r="50" s="1" customFormat="1" ht="14.4" customHeight="1">
      <c r="B50" s="34"/>
      <c r="C50" s="35"/>
      <c r="D50" s="35"/>
      <c r="E50" s="60" t="str">
        <f>E9</f>
        <v xml:space="preserve">4 - doplnění stávajícího kamerového systému Benešov u Prahy - Olbramovice </v>
      </c>
      <c r="F50" s="35"/>
      <c r="G50" s="35"/>
      <c r="H50" s="35"/>
      <c r="I50" s="126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26"/>
      <c r="J51" s="35"/>
      <c r="K51" s="35"/>
      <c r="L51" s="39"/>
    </row>
    <row r="52" s="1" customFormat="1" ht="12" customHeight="1">
      <c r="B52" s="34"/>
      <c r="C52" s="28" t="s">
        <v>21</v>
      </c>
      <c r="D52" s="35"/>
      <c r="E52" s="35"/>
      <c r="F52" s="23" t="str">
        <f>F12</f>
        <v>Olbramovice</v>
      </c>
      <c r="G52" s="35"/>
      <c r="H52" s="35"/>
      <c r="I52" s="128" t="s">
        <v>23</v>
      </c>
      <c r="J52" s="63" t="str">
        <f>IF(J12="","",J12)</f>
        <v>14. 6. 2019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6"/>
      <c r="J53" s="35"/>
      <c r="K53" s="35"/>
      <c r="L53" s="39"/>
    </row>
    <row r="54" s="1" customFormat="1" ht="12.6" customHeight="1">
      <c r="B54" s="34"/>
      <c r="C54" s="28" t="s">
        <v>25</v>
      </c>
      <c r="D54" s="35"/>
      <c r="E54" s="35"/>
      <c r="F54" s="23" t="str">
        <f>E15</f>
        <v>Ing. František Voslář</v>
      </c>
      <c r="G54" s="35"/>
      <c r="H54" s="35"/>
      <c r="I54" s="128" t="s">
        <v>31</v>
      </c>
      <c r="J54" s="32" t="str">
        <f>E21</f>
        <v>Ing. Živko Macuroski</v>
      </c>
      <c r="K54" s="35"/>
      <c r="L54" s="39"/>
    </row>
    <row r="55" s="1" customFormat="1" ht="12.6" customHeight="1">
      <c r="B55" s="34"/>
      <c r="C55" s="28" t="s">
        <v>29</v>
      </c>
      <c r="D55" s="35"/>
      <c r="E55" s="35"/>
      <c r="F55" s="23" t="str">
        <f>IF(E18="","",E18)</f>
        <v>Vyplň údaj</v>
      </c>
      <c r="G55" s="35"/>
      <c r="H55" s="35"/>
      <c r="I55" s="128" t="s">
        <v>34</v>
      </c>
      <c r="J55" s="32" t="str">
        <f>E24</f>
        <v>Zdeněk Hron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26"/>
      <c r="J56" s="35"/>
      <c r="K56" s="35"/>
      <c r="L56" s="39"/>
    </row>
    <row r="57" s="1" customFormat="1" ht="29.28" customHeight="1">
      <c r="B57" s="34"/>
      <c r="C57" s="155" t="s">
        <v>110</v>
      </c>
      <c r="D57" s="156"/>
      <c r="E57" s="156"/>
      <c r="F57" s="156"/>
      <c r="G57" s="156"/>
      <c r="H57" s="156"/>
      <c r="I57" s="157"/>
      <c r="J57" s="158" t="s">
        <v>111</v>
      </c>
      <c r="K57" s="156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6"/>
      <c r="J58" s="35"/>
      <c r="K58" s="35"/>
      <c r="L58" s="39"/>
    </row>
    <row r="59" s="1" customFormat="1" ht="22.8" customHeight="1">
      <c r="B59" s="34"/>
      <c r="C59" s="159" t="s">
        <v>70</v>
      </c>
      <c r="D59" s="35"/>
      <c r="E59" s="35"/>
      <c r="F59" s="35"/>
      <c r="G59" s="35"/>
      <c r="H59" s="35"/>
      <c r="I59" s="126"/>
      <c r="J59" s="93">
        <f>J87</f>
        <v>0</v>
      </c>
      <c r="K59" s="35"/>
      <c r="L59" s="39"/>
      <c r="AU59" s="13" t="s">
        <v>112</v>
      </c>
    </row>
    <row r="60" s="7" customFormat="1" ht="24.96" customHeight="1">
      <c r="B60" s="160"/>
      <c r="C60" s="161"/>
      <c r="D60" s="162" t="s">
        <v>113</v>
      </c>
      <c r="E60" s="163"/>
      <c r="F60" s="163"/>
      <c r="G60" s="163"/>
      <c r="H60" s="163"/>
      <c r="I60" s="164"/>
      <c r="J60" s="165">
        <f>J88</f>
        <v>0</v>
      </c>
      <c r="K60" s="161"/>
      <c r="L60" s="166"/>
    </row>
    <row r="61" s="7" customFormat="1" ht="24.96" customHeight="1">
      <c r="B61" s="160"/>
      <c r="C61" s="161"/>
      <c r="D61" s="162" t="s">
        <v>556</v>
      </c>
      <c r="E61" s="163"/>
      <c r="F61" s="163"/>
      <c r="G61" s="163"/>
      <c r="H61" s="163"/>
      <c r="I61" s="164"/>
      <c r="J61" s="165">
        <f>J102</f>
        <v>0</v>
      </c>
      <c r="K61" s="161"/>
      <c r="L61" s="166"/>
    </row>
    <row r="62" s="7" customFormat="1" ht="24.96" customHeight="1">
      <c r="B62" s="160"/>
      <c r="C62" s="161"/>
      <c r="D62" s="162" t="s">
        <v>557</v>
      </c>
      <c r="E62" s="163"/>
      <c r="F62" s="163"/>
      <c r="G62" s="163"/>
      <c r="H62" s="163"/>
      <c r="I62" s="164"/>
      <c r="J62" s="165">
        <f>J111</f>
        <v>0</v>
      </c>
      <c r="K62" s="161"/>
      <c r="L62" s="166"/>
    </row>
    <row r="63" s="7" customFormat="1" ht="24.96" customHeight="1">
      <c r="B63" s="160"/>
      <c r="C63" s="161"/>
      <c r="D63" s="162" t="s">
        <v>113</v>
      </c>
      <c r="E63" s="163"/>
      <c r="F63" s="163"/>
      <c r="G63" s="163"/>
      <c r="H63" s="163"/>
      <c r="I63" s="164"/>
      <c r="J63" s="165">
        <f>J124</f>
        <v>0</v>
      </c>
      <c r="K63" s="161"/>
      <c r="L63" s="166"/>
    </row>
    <row r="64" s="7" customFormat="1" ht="24.96" customHeight="1">
      <c r="B64" s="160"/>
      <c r="C64" s="161"/>
      <c r="D64" s="162" t="s">
        <v>556</v>
      </c>
      <c r="E64" s="163"/>
      <c r="F64" s="163"/>
      <c r="G64" s="163"/>
      <c r="H64" s="163"/>
      <c r="I64" s="164"/>
      <c r="J64" s="165">
        <f>J136</f>
        <v>0</v>
      </c>
      <c r="K64" s="161"/>
      <c r="L64" s="166"/>
    </row>
    <row r="65" s="7" customFormat="1" ht="24.96" customHeight="1">
      <c r="B65" s="160"/>
      <c r="C65" s="161"/>
      <c r="D65" s="162" t="s">
        <v>557</v>
      </c>
      <c r="E65" s="163"/>
      <c r="F65" s="163"/>
      <c r="G65" s="163"/>
      <c r="H65" s="163"/>
      <c r="I65" s="164"/>
      <c r="J65" s="165">
        <f>J145</f>
        <v>0</v>
      </c>
      <c r="K65" s="161"/>
      <c r="L65" s="166"/>
    </row>
    <row r="66" s="7" customFormat="1" ht="24.96" customHeight="1">
      <c r="B66" s="160"/>
      <c r="C66" s="161"/>
      <c r="D66" s="162" t="s">
        <v>117</v>
      </c>
      <c r="E66" s="163"/>
      <c r="F66" s="163"/>
      <c r="G66" s="163"/>
      <c r="H66" s="163"/>
      <c r="I66" s="164"/>
      <c r="J66" s="165">
        <f>J163</f>
        <v>0</v>
      </c>
      <c r="K66" s="161"/>
      <c r="L66" s="166"/>
    </row>
    <row r="67" s="7" customFormat="1" ht="24.96" customHeight="1">
      <c r="B67" s="160"/>
      <c r="C67" s="161"/>
      <c r="D67" s="162" t="s">
        <v>118</v>
      </c>
      <c r="E67" s="163"/>
      <c r="F67" s="163"/>
      <c r="G67" s="163"/>
      <c r="H67" s="163"/>
      <c r="I67" s="164"/>
      <c r="J67" s="165">
        <f>J169</f>
        <v>0</v>
      </c>
      <c r="K67" s="161"/>
      <c r="L67" s="166"/>
    </row>
    <row r="68" s="1" customFormat="1" ht="21.84" customHeight="1">
      <c r="B68" s="34"/>
      <c r="C68" s="35"/>
      <c r="D68" s="35"/>
      <c r="E68" s="35"/>
      <c r="F68" s="35"/>
      <c r="G68" s="35"/>
      <c r="H68" s="35"/>
      <c r="I68" s="126"/>
      <c r="J68" s="35"/>
      <c r="K68" s="35"/>
      <c r="L68" s="39"/>
    </row>
    <row r="69" s="1" customFormat="1" ht="6.96" customHeight="1">
      <c r="B69" s="53"/>
      <c r="C69" s="54"/>
      <c r="D69" s="54"/>
      <c r="E69" s="54"/>
      <c r="F69" s="54"/>
      <c r="G69" s="54"/>
      <c r="H69" s="54"/>
      <c r="I69" s="150"/>
      <c r="J69" s="54"/>
      <c r="K69" s="54"/>
      <c r="L69" s="39"/>
    </row>
    <row r="73" s="1" customFormat="1" ht="6.96" customHeight="1">
      <c r="B73" s="55"/>
      <c r="C73" s="56"/>
      <c r="D73" s="56"/>
      <c r="E73" s="56"/>
      <c r="F73" s="56"/>
      <c r="G73" s="56"/>
      <c r="H73" s="56"/>
      <c r="I73" s="153"/>
      <c r="J73" s="56"/>
      <c r="K73" s="56"/>
      <c r="L73" s="39"/>
    </row>
    <row r="74" s="1" customFormat="1" ht="24.96" customHeight="1">
      <c r="B74" s="34"/>
      <c r="C74" s="19" t="s">
        <v>119</v>
      </c>
      <c r="D74" s="35"/>
      <c r="E74" s="35"/>
      <c r="F74" s="35"/>
      <c r="G74" s="35"/>
      <c r="H74" s="35"/>
      <c r="I74" s="126"/>
      <c r="J74" s="35"/>
      <c r="K74" s="35"/>
      <c r="L74" s="39"/>
    </row>
    <row r="75" s="1" customFormat="1" ht="6.96" customHeight="1">
      <c r="B75" s="34"/>
      <c r="C75" s="35"/>
      <c r="D75" s="35"/>
      <c r="E75" s="35"/>
      <c r="F75" s="35"/>
      <c r="G75" s="35"/>
      <c r="H75" s="35"/>
      <c r="I75" s="126"/>
      <c r="J75" s="35"/>
      <c r="K75" s="35"/>
      <c r="L75" s="39"/>
    </row>
    <row r="76" s="1" customFormat="1" ht="12" customHeight="1">
      <c r="B76" s="34"/>
      <c r="C76" s="28" t="s">
        <v>16</v>
      </c>
      <c r="D76" s="35"/>
      <c r="E76" s="35"/>
      <c r="F76" s="35"/>
      <c r="G76" s="35"/>
      <c r="H76" s="35"/>
      <c r="I76" s="126"/>
      <c r="J76" s="35"/>
      <c r="K76" s="35"/>
      <c r="L76" s="39"/>
    </row>
    <row r="77" s="1" customFormat="1" ht="14.4" customHeight="1">
      <c r="B77" s="34"/>
      <c r="C77" s="35"/>
      <c r="D77" s="35"/>
      <c r="E77" s="154" t="str">
        <f>E7</f>
        <v>Oprava informačního zařízení v žst. Zdice, Hořovice, Praha Uhříněves, Říčany, Strančice a Benešov u Prahy.</v>
      </c>
      <c r="F77" s="28"/>
      <c r="G77" s="28"/>
      <c r="H77" s="28"/>
      <c r="I77" s="126"/>
      <c r="J77" s="35"/>
      <c r="K77" s="35"/>
      <c r="L77" s="39"/>
    </row>
    <row r="78" s="1" customFormat="1" ht="12" customHeight="1">
      <c r="B78" s="34"/>
      <c r="C78" s="28" t="s">
        <v>106</v>
      </c>
      <c r="D78" s="35"/>
      <c r="E78" s="35"/>
      <c r="F78" s="35"/>
      <c r="G78" s="35"/>
      <c r="H78" s="35"/>
      <c r="I78" s="126"/>
      <c r="J78" s="35"/>
      <c r="K78" s="35"/>
      <c r="L78" s="39"/>
    </row>
    <row r="79" s="1" customFormat="1" ht="14.4" customHeight="1">
      <c r="B79" s="34"/>
      <c r="C79" s="35"/>
      <c r="D79" s="35"/>
      <c r="E79" s="60" t="str">
        <f>E9</f>
        <v xml:space="preserve">4 - doplnění stávajícího kamerového systému Benešov u Prahy - Olbramovice </v>
      </c>
      <c r="F79" s="35"/>
      <c r="G79" s="35"/>
      <c r="H79" s="35"/>
      <c r="I79" s="126"/>
      <c r="J79" s="35"/>
      <c r="K79" s="35"/>
      <c r="L79" s="39"/>
    </row>
    <row r="80" s="1" customFormat="1" ht="6.96" customHeight="1">
      <c r="B80" s="34"/>
      <c r="C80" s="35"/>
      <c r="D80" s="35"/>
      <c r="E80" s="35"/>
      <c r="F80" s="35"/>
      <c r="G80" s="35"/>
      <c r="H80" s="35"/>
      <c r="I80" s="126"/>
      <c r="J80" s="35"/>
      <c r="K80" s="35"/>
      <c r="L80" s="39"/>
    </row>
    <row r="81" s="1" customFormat="1" ht="12" customHeight="1">
      <c r="B81" s="34"/>
      <c r="C81" s="28" t="s">
        <v>21</v>
      </c>
      <c r="D81" s="35"/>
      <c r="E81" s="35"/>
      <c r="F81" s="23" t="str">
        <f>F12</f>
        <v>Olbramovice</v>
      </c>
      <c r="G81" s="35"/>
      <c r="H81" s="35"/>
      <c r="I81" s="128" t="s">
        <v>23</v>
      </c>
      <c r="J81" s="63" t="str">
        <f>IF(J12="","",J12)</f>
        <v>14. 6. 2019</v>
      </c>
      <c r="K81" s="35"/>
      <c r="L81" s="39"/>
    </row>
    <row r="82" s="1" customFormat="1" ht="6.96" customHeight="1">
      <c r="B82" s="34"/>
      <c r="C82" s="35"/>
      <c r="D82" s="35"/>
      <c r="E82" s="35"/>
      <c r="F82" s="35"/>
      <c r="G82" s="35"/>
      <c r="H82" s="35"/>
      <c r="I82" s="126"/>
      <c r="J82" s="35"/>
      <c r="K82" s="35"/>
      <c r="L82" s="39"/>
    </row>
    <row r="83" s="1" customFormat="1" ht="12.6" customHeight="1">
      <c r="B83" s="34"/>
      <c r="C83" s="28" t="s">
        <v>25</v>
      </c>
      <c r="D83" s="35"/>
      <c r="E83" s="35"/>
      <c r="F83" s="23" t="str">
        <f>E15</f>
        <v>Ing. František Voslář</v>
      </c>
      <c r="G83" s="35"/>
      <c r="H83" s="35"/>
      <c r="I83" s="128" t="s">
        <v>31</v>
      </c>
      <c r="J83" s="32" t="str">
        <f>E21</f>
        <v>Ing. Živko Macuroski</v>
      </c>
      <c r="K83" s="35"/>
      <c r="L83" s="39"/>
    </row>
    <row r="84" s="1" customFormat="1" ht="12.6" customHeight="1">
      <c r="B84" s="34"/>
      <c r="C84" s="28" t="s">
        <v>29</v>
      </c>
      <c r="D84" s="35"/>
      <c r="E84" s="35"/>
      <c r="F84" s="23" t="str">
        <f>IF(E18="","",E18)</f>
        <v>Vyplň údaj</v>
      </c>
      <c r="G84" s="35"/>
      <c r="H84" s="35"/>
      <c r="I84" s="128" t="s">
        <v>34</v>
      </c>
      <c r="J84" s="32" t="str">
        <f>E24</f>
        <v>Zdeněk Hron</v>
      </c>
      <c r="K84" s="35"/>
      <c r="L84" s="39"/>
    </row>
    <row r="85" s="1" customFormat="1" ht="10.32" customHeight="1">
      <c r="B85" s="34"/>
      <c r="C85" s="35"/>
      <c r="D85" s="35"/>
      <c r="E85" s="35"/>
      <c r="F85" s="35"/>
      <c r="G85" s="35"/>
      <c r="H85" s="35"/>
      <c r="I85" s="126"/>
      <c r="J85" s="35"/>
      <c r="K85" s="35"/>
      <c r="L85" s="39"/>
    </row>
    <row r="86" s="8" customFormat="1" ht="29.28" customHeight="1">
      <c r="B86" s="167"/>
      <c r="C86" s="168" t="s">
        <v>120</v>
      </c>
      <c r="D86" s="169" t="s">
        <v>57</v>
      </c>
      <c r="E86" s="169" t="s">
        <v>53</v>
      </c>
      <c r="F86" s="169" t="s">
        <v>54</v>
      </c>
      <c r="G86" s="169" t="s">
        <v>121</v>
      </c>
      <c r="H86" s="169" t="s">
        <v>122</v>
      </c>
      <c r="I86" s="170" t="s">
        <v>123</v>
      </c>
      <c r="J86" s="169" t="s">
        <v>111</v>
      </c>
      <c r="K86" s="171" t="s">
        <v>124</v>
      </c>
      <c r="L86" s="172"/>
      <c r="M86" s="83" t="s">
        <v>19</v>
      </c>
      <c r="N86" s="84" t="s">
        <v>42</v>
      </c>
      <c r="O86" s="84" t="s">
        <v>125</v>
      </c>
      <c r="P86" s="84" t="s">
        <v>126</v>
      </c>
      <c r="Q86" s="84" t="s">
        <v>127</v>
      </c>
      <c r="R86" s="84" t="s">
        <v>128</v>
      </c>
      <c r="S86" s="84" t="s">
        <v>129</v>
      </c>
      <c r="T86" s="85" t="s">
        <v>130</v>
      </c>
    </row>
    <row r="87" s="1" customFormat="1" ht="22.8" customHeight="1">
      <c r="B87" s="34"/>
      <c r="C87" s="90" t="s">
        <v>131</v>
      </c>
      <c r="D87" s="35"/>
      <c r="E87" s="35"/>
      <c r="F87" s="35"/>
      <c r="G87" s="35"/>
      <c r="H87" s="35"/>
      <c r="I87" s="126"/>
      <c r="J87" s="173">
        <f>BK87</f>
        <v>0</v>
      </c>
      <c r="K87" s="35"/>
      <c r="L87" s="39"/>
      <c r="M87" s="86"/>
      <c r="N87" s="87"/>
      <c r="O87" s="87"/>
      <c r="P87" s="174">
        <f>P88+P102+P111+P124+P136+P145+P163+P169</f>
        <v>0</v>
      </c>
      <c r="Q87" s="87"/>
      <c r="R87" s="174">
        <f>R88+R102+R111+R124+R136+R145+R163+R169</f>
        <v>0</v>
      </c>
      <c r="S87" s="87"/>
      <c r="T87" s="175">
        <f>T88+T102+T111+T124+T136+T145+T163+T169</f>
        <v>0</v>
      </c>
      <c r="AT87" s="13" t="s">
        <v>71</v>
      </c>
      <c r="AU87" s="13" t="s">
        <v>112</v>
      </c>
      <c r="BK87" s="176">
        <f>BK88+BK102+BK111+BK124+BK136+BK145+BK163+BK169</f>
        <v>0</v>
      </c>
    </row>
    <row r="88" s="9" customFormat="1" ht="25.92" customHeight="1">
      <c r="B88" s="177"/>
      <c r="C88" s="178"/>
      <c r="D88" s="179" t="s">
        <v>71</v>
      </c>
      <c r="E88" s="180" t="s">
        <v>132</v>
      </c>
      <c r="F88" s="180" t="s">
        <v>133</v>
      </c>
      <c r="G88" s="178"/>
      <c r="H88" s="178"/>
      <c r="I88" s="181"/>
      <c r="J88" s="182">
        <f>BK88</f>
        <v>0</v>
      </c>
      <c r="K88" s="178"/>
      <c r="L88" s="183"/>
      <c r="M88" s="184"/>
      <c r="N88" s="185"/>
      <c r="O88" s="185"/>
      <c r="P88" s="186">
        <f>SUM(P89:P101)</f>
        <v>0</v>
      </c>
      <c r="Q88" s="185"/>
      <c r="R88" s="186">
        <f>SUM(R89:R101)</f>
        <v>0</v>
      </c>
      <c r="S88" s="185"/>
      <c r="T88" s="187">
        <f>SUM(T89:T101)</f>
        <v>0</v>
      </c>
      <c r="AR88" s="188" t="s">
        <v>77</v>
      </c>
      <c r="AT88" s="189" t="s">
        <v>71</v>
      </c>
      <c r="AU88" s="189" t="s">
        <v>72</v>
      </c>
      <c r="AY88" s="188" t="s">
        <v>134</v>
      </c>
      <c r="BK88" s="190">
        <f>SUM(BK89:BK101)</f>
        <v>0</v>
      </c>
    </row>
    <row r="89" s="1" customFormat="1" ht="14.4" customHeight="1">
      <c r="B89" s="34"/>
      <c r="C89" s="191" t="s">
        <v>72</v>
      </c>
      <c r="D89" s="191" t="s">
        <v>135</v>
      </c>
      <c r="E89" s="192" t="s">
        <v>139</v>
      </c>
      <c r="F89" s="193" t="s">
        <v>140</v>
      </c>
      <c r="G89" s="194" t="s">
        <v>138</v>
      </c>
      <c r="H89" s="195">
        <v>2</v>
      </c>
      <c r="I89" s="196"/>
      <c r="J89" s="197">
        <f>ROUND(I89*H89,2)</f>
        <v>0</v>
      </c>
      <c r="K89" s="193" t="s">
        <v>19</v>
      </c>
      <c r="L89" s="198"/>
      <c r="M89" s="199" t="s">
        <v>19</v>
      </c>
      <c r="N89" s="200" t="s">
        <v>43</v>
      </c>
      <c r="O89" s="75"/>
      <c r="P89" s="201">
        <f>O89*H89</f>
        <v>0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AR89" s="13" t="s">
        <v>99</v>
      </c>
      <c r="AT89" s="13" t="s">
        <v>135</v>
      </c>
      <c r="AU89" s="13" t="s">
        <v>77</v>
      </c>
      <c r="AY89" s="13" t="s">
        <v>134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13" t="s">
        <v>77</v>
      </c>
      <c r="BK89" s="203">
        <f>ROUND(I89*H89,2)</f>
        <v>0</v>
      </c>
      <c r="BL89" s="13" t="s">
        <v>87</v>
      </c>
      <c r="BM89" s="13" t="s">
        <v>81</v>
      </c>
    </row>
    <row r="90" s="1" customFormat="1" ht="14.4" customHeight="1">
      <c r="B90" s="34"/>
      <c r="C90" s="191" t="s">
        <v>72</v>
      </c>
      <c r="D90" s="191" t="s">
        <v>135</v>
      </c>
      <c r="E90" s="192" t="s">
        <v>141</v>
      </c>
      <c r="F90" s="193" t="s">
        <v>613</v>
      </c>
      <c r="G90" s="194" t="s">
        <v>138</v>
      </c>
      <c r="H90" s="195">
        <v>1</v>
      </c>
      <c r="I90" s="196"/>
      <c r="J90" s="197">
        <f>ROUND(I90*H90,2)</f>
        <v>0</v>
      </c>
      <c r="K90" s="193" t="s">
        <v>19</v>
      </c>
      <c r="L90" s="198"/>
      <c r="M90" s="199" t="s">
        <v>19</v>
      </c>
      <c r="N90" s="200" t="s">
        <v>43</v>
      </c>
      <c r="O90" s="75"/>
      <c r="P90" s="201">
        <f>O90*H90</f>
        <v>0</v>
      </c>
      <c r="Q90" s="201">
        <v>0</v>
      </c>
      <c r="R90" s="201">
        <f>Q90*H90</f>
        <v>0</v>
      </c>
      <c r="S90" s="201">
        <v>0</v>
      </c>
      <c r="T90" s="202">
        <f>S90*H90</f>
        <v>0</v>
      </c>
      <c r="AR90" s="13" t="s">
        <v>99</v>
      </c>
      <c r="AT90" s="13" t="s">
        <v>135</v>
      </c>
      <c r="AU90" s="13" t="s">
        <v>77</v>
      </c>
      <c r="AY90" s="13" t="s">
        <v>134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13" t="s">
        <v>77</v>
      </c>
      <c r="BK90" s="203">
        <f>ROUND(I90*H90,2)</f>
        <v>0</v>
      </c>
      <c r="BL90" s="13" t="s">
        <v>87</v>
      </c>
      <c r="BM90" s="13" t="s">
        <v>87</v>
      </c>
    </row>
    <row r="91" s="1" customFormat="1" ht="14.4" customHeight="1">
      <c r="B91" s="34"/>
      <c r="C91" s="191" t="s">
        <v>72</v>
      </c>
      <c r="D91" s="191" t="s">
        <v>135</v>
      </c>
      <c r="E91" s="192" t="s">
        <v>183</v>
      </c>
      <c r="F91" s="193" t="s">
        <v>184</v>
      </c>
      <c r="G91" s="194" t="s">
        <v>185</v>
      </c>
      <c r="H91" s="195">
        <v>1</v>
      </c>
      <c r="I91" s="196"/>
      <c r="J91" s="197">
        <f>ROUND(I91*H91,2)</f>
        <v>0</v>
      </c>
      <c r="K91" s="193" t="s">
        <v>19</v>
      </c>
      <c r="L91" s="198"/>
      <c r="M91" s="199" t="s">
        <v>19</v>
      </c>
      <c r="N91" s="200" t="s">
        <v>43</v>
      </c>
      <c r="O91" s="75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AR91" s="13" t="s">
        <v>99</v>
      </c>
      <c r="AT91" s="13" t="s">
        <v>135</v>
      </c>
      <c r="AU91" s="13" t="s">
        <v>77</v>
      </c>
      <c r="AY91" s="13" t="s">
        <v>134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13" t="s">
        <v>77</v>
      </c>
      <c r="BK91" s="203">
        <f>ROUND(I91*H91,2)</f>
        <v>0</v>
      </c>
      <c r="BL91" s="13" t="s">
        <v>87</v>
      </c>
      <c r="BM91" s="13" t="s">
        <v>93</v>
      </c>
    </row>
    <row r="92" s="1" customFormat="1" ht="14.4" customHeight="1">
      <c r="B92" s="34"/>
      <c r="C92" s="191" t="s">
        <v>72</v>
      </c>
      <c r="D92" s="191" t="s">
        <v>135</v>
      </c>
      <c r="E92" s="192" t="s">
        <v>202</v>
      </c>
      <c r="F92" s="193" t="s">
        <v>203</v>
      </c>
      <c r="G92" s="194" t="s">
        <v>138</v>
      </c>
      <c r="H92" s="195">
        <v>1</v>
      </c>
      <c r="I92" s="196"/>
      <c r="J92" s="197">
        <f>ROUND(I92*H92,2)</f>
        <v>0</v>
      </c>
      <c r="K92" s="193" t="s">
        <v>19</v>
      </c>
      <c r="L92" s="198"/>
      <c r="M92" s="199" t="s">
        <v>19</v>
      </c>
      <c r="N92" s="200" t="s">
        <v>43</v>
      </c>
      <c r="O92" s="75"/>
      <c r="P92" s="201">
        <f>O92*H92</f>
        <v>0</v>
      </c>
      <c r="Q92" s="201">
        <v>0</v>
      </c>
      <c r="R92" s="201">
        <f>Q92*H92</f>
        <v>0</v>
      </c>
      <c r="S92" s="201">
        <v>0</v>
      </c>
      <c r="T92" s="202">
        <f>S92*H92</f>
        <v>0</v>
      </c>
      <c r="AR92" s="13" t="s">
        <v>99</v>
      </c>
      <c r="AT92" s="13" t="s">
        <v>135</v>
      </c>
      <c r="AU92" s="13" t="s">
        <v>77</v>
      </c>
      <c r="AY92" s="13" t="s">
        <v>134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13" t="s">
        <v>77</v>
      </c>
      <c r="BK92" s="203">
        <f>ROUND(I92*H92,2)</f>
        <v>0</v>
      </c>
      <c r="BL92" s="13" t="s">
        <v>87</v>
      </c>
      <c r="BM92" s="13" t="s">
        <v>99</v>
      </c>
    </row>
    <row r="93" s="1" customFormat="1" ht="14.4" customHeight="1">
      <c r="B93" s="34"/>
      <c r="C93" s="191" t="s">
        <v>72</v>
      </c>
      <c r="D93" s="191" t="s">
        <v>135</v>
      </c>
      <c r="E93" s="192" t="s">
        <v>244</v>
      </c>
      <c r="F93" s="193" t="s">
        <v>245</v>
      </c>
      <c r="G93" s="194" t="s">
        <v>138</v>
      </c>
      <c r="H93" s="195">
        <v>2</v>
      </c>
      <c r="I93" s="196"/>
      <c r="J93" s="197">
        <f>ROUND(I93*H93,2)</f>
        <v>0</v>
      </c>
      <c r="K93" s="193" t="s">
        <v>19</v>
      </c>
      <c r="L93" s="198"/>
      <c r="M93" s="199" t="s">
        <v>19</v>
      </c>
      <c r="N93" s="200" t="s">
        <v>43</v>
      </c>
      <c r="O93" s="75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13" t="s">
        <v>99</v>
      </c>
      <c r="AT93" s="13" t="s">
        <v>135</v>
      </c>
      <c r="AU93" s="13" t="s">
        <v>77</v>
      </c>
      <c r="AY93" s="13" t="s">
        <v>134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13" t="s">
        <v>77</v>
      </c>
      <c r="BK93" s="203">
        <f>ROUND(I93*H93,2)</f>
        <v>0</v>
      </c>
      <c r="BL93" s="13" t="s">
        <v>87</v>
      </c>
      <c r="BM93" s="13" t="s">
        <v>175</v>
      </c>
    </row>
    <row r="94" s="1" customFormat="1" ht="14.4" customHeight="1">
      <c r="B94" s="34"/>
      <c r="C94" s="191" t="s">
        <v>72</v>
      </c>
      <c r="D94" s="191" t="s">
        <v>135</v>
      </c>
      <c r="E94" s="192" t="s">
        <v>247</v>
      </c>
      <c r="F94" s="193" t="s">
        <v>248</v>
      </c>
      <c r="G94" s="194" t="s">
        <v>138</v>
      </c>
      <c r="H94" s="195">
        <v>8</v>
      </c>
      <c r="I94" s="196"/>
      <c r="J94" s="197">
        <f>ROUND(I94*H94,2)</f>
        <v>0</v>
      </c>
      <c r="K94" s="193" t="s">
        <v>19</v>
      </c>
      <c r="L94" s="198"/>
      <c r="M94" s="199" t="s">
        <v>19</v>
      </c>
      <c r="N94" s="200" t="s">
        <v>43</v>
      </c>
      <c r="O94" s="75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AR94" s="13" t="s">
        <v>99</v>
      </c>
      <c r="AT94" s="13" t="s">
        <v>135</v>
      </c>
      <c r="AU94" s="13" t="s">
        <v>77</v>
      </c>
      <c r="AY94" s="13" t="s">
        <v>134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13" t="s">
        <v>77</v>
      </c>
      <c r="BK94" s="203">
        <f>ROUND(I94*H94,2)</f>
        <v>0</v>
      </c>
      <c r="BL94" s="13" t="s">
        <v>87</v>
      </c>
      <c r="BM94" s="13" t="s">
        <v>186</v>
      </c>
    </row>
    <row r="95" s="1" customFormat="1" ht="14.4" customHeight="1">
      <c r="B95" s="34"/>
      <c r="C95" s="191" t="s">
        <v>72</v>
      </c>
      <c r="D95" s="191" t="s">
        <v>135</v>
      </c>
      <c r="E95" s="192" t="s">
        <v>250</v>
      </c>
      <c r="F95" s="193" t="s">
        <v>251</v>
      </c>
      <c r="G95" s="194" t="s">
        <v>138</v>
      </c>
      <c r="H95" s="195">
        <v>1</v>
      </c>
      <c r="I95" s="196"/>
      <c r="J95" s="197">
        <f>ROUND(I95*H95,2)</f>
        <v>0</v>
      </c>
      <c r="K95" s="193" t="s">
        <v>19</v>
      </c>
      <c r="L95" s="198"/>
      <c r="M95" s="199" t="s">
        <v>19</v>
      </c>
      <c r="N95" s="200" t="s">
        <v>43</v>
      </c>
      <c r="O95" s="75"/>
      <c r="P95" s="201">
        <f>O95*H95</f>
        <v>0</v>
      </c>
      <c r="Q95" s="201">
        <v>0</v>
      </c>
      <c r="R95" s="201">
        <f>Q95*H95</f>
        <v>0</v>
      </c>
      <c r="S95" s="201">
        <v>0</v>
      </c>
      <c r="T95" s="202">
        <f>S95*H95</f>
        <v>0</v>
      </c>
      <c r="AR95" s="13" t="s">
        <v>99</v>
      </c>
      <c r="AT95" s="13" t="s">
        <v>135</v>
      </c>
      <c r="AU95" s="13" t="s">
        <v>77</v>
      </c>
      <c r="AY95" s="13" t="s">
        <v>134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13" t="s">
        <v>77</v>
      </c>
      <c r="BK95" s="203">
        <f>ROUND(I95*H95,2)</f>
        <v>0</v>
      </c>
      <c r="BL95" s="13" t="s">
        <v>87</v>
      </c>
      <c r="BM95" s="13" t="s">
        <v>559</v>
      </c>
    </row>
    <row r="96" s="1" customFormat="1" ht="20.4" customHeight="1">
      <c r="B96" s="34"/>
      <c r="C96" s="191" t="s">
        <v>96</v>
      </c>
      <c r="D96" s="191" t="s">
        <v>135</v>
      </c>
      <c r="E96" s="192" t="s">
        <v>148</v>
      </c>
      <c r="F96" s="193" t="s">
        <v>149</v>
      </c>
      <c r="G96" s="194" t="s">
        <v>150</v>
      </c>
      <c r="H96" s="195">
        <v>60</v>
      </c>
      <c r="I96" s="196"/>
      <c r="J96" s="197">
        <f>ROUND(I96*H96,2)</f>
        <v>0</v>
      </c>
      <c r="K96" s="193" t="s">
        <v>151</v>
      </c>
      <c r="L96" s="198"/>
      <c r="M96" s="199" t="s">
        <v>19</v>
      </c>
      <c r="N96" s="200" t="s">
        <v>43</v>
      </c>
      <c r="O96" s="75"/>
      <c r="P96" s="201">
        <f>O96*H96</f>
        <v>0</v>
      </c>
      <c r="Q96" s="201">
        <v>0</v>
      </c>
      <c r="R96" s="201">
        <f>Q96*H96</f>
        <v>0</v>
      </c>
      <c r="S96" s="201">
        <v>0</v>
      </c>
      <c r="T96" s="202">
        <f>S96*H96</f>
        <v>0</v>
      </c>
      <c r="AR96" s="13" t="s">
        <v>81</v>
      </c>
      <c r="AT96" s="13" t="s">
        <v>135</v>
      </c>
      <c r="AU96" s="13" t="s">
        <v>77</v>
      </c>
      <c r="AY96" s="13" t="s">
        <v>134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13" t="s">
        <v>77</v>
      </c>
      <c r="BK96" s="203">
        <f>ROUND(I96*H96,2)</f>
        <v>0</v>
      </c>
      <c r="BL96" s="13" t="s">
        <v>77</v>
      </c>
      <c r="BM96" s="13" t="s">
        <v>614</v>
      </c>
    </row>
    <row r="97" s="1" customFormat="1" ht="20.4" customHeight="1">
      <c r="B97" s="34"/>
      <c r="C97" s="191" t="s">
        <v>99</v>
      </c>
      <c r="D97" s="191" t="s">
        <v>135</v>
      </c>
      <c r="E97" s="192" t="s">
        <v>154</v>
      </c>
      <c r="F97" s="193" t="s">
        <v>155</v>
      </c>
      <c r="G97" s="194" t="s">
        <v>150</v>
      </c>
      <c r="H97" s="195">
        <v>30</v>
      </c>
      <c r="I97" s="196"/>
      <c r="J97" s="197">
        <f>ROUND(I97*H97,2)</f>
        <v>0</v>
      </c>
      <c r="K97" s="193" t="s">
        <v>151</v>
      </c>
      <c r="L97" s="198"/>
      <c r="M97" s="199" t="s">
        <v>19</v>
      </c>
      <c r="N97" s="200" t="s">
        <v>43</v>
      </c>
      <c r="O97" s="75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AR97" s="13" t="s">
        <v>81</v>
      </c>
      <c r="AT97" s="13" t="s">
        <v>135</v>
      </c>
      <c r="AU97" s="13" t="s">
        <v>77</v>
      </c>
      <c r="AY97" s="13" t="s">
        <v>134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13" t="s">
        <v>77</v>
      </c>
      <c r="BK97" s="203">
        <f>ROUND(I97*H97,2)</f>
        <v>0</v>
      </c>
      <c r="BL97" s="13" t="s">
        <v>77</v>
      </c>
      <c r="BM97" s="13" t="s">
        <v>615</v>
      </c>
    </row>
    <row r="98" s="1" customFormat="1" ht="20.4" customHeight="1">
      <c r="B98" s="34"/>
      <c r="C98" s="191" t="s">
        <v>102</v>
      </c>
      <c r="D98" s="191" t="s">
        <v>135</v>
      </c>
      <c r="E98" s="192" t="s">
        <v>158</v>
      </c>
      <c r="F98" s="193" t="s">
        <v>159</v>
      </c>
      <c r="G98" s="194" t="s">
        <v>150</v>
      </c>
      <c r="H98" s="195">
        <v>280</v>
      </c>
      <c r="I98" s="196"/>
      <c r="J98" s="197">
        <f>ROUND(I98*H98,2)</f>
        <v>0</v>
      </c>
      <c r="K98" s="193" t="s">
        <v>151</v>
      </c>
      <c r="L98" s="198"/>
      <c r="M98" s="199" t="s">
        <v>19</v>
      </c>
      <c r="N98" s="200" t="s">
        <v>43</v>
      </c>
      <c r="O98" s="75"/>
      <c r="P98" s="201">
        <f>O98*H98</f>
        <v>0</v>
      </c>
      <c r="Q98" s="201">
        <v>0</v>
      </c>
      <c r="R98" s="201">
        <f>Q98*H98</f>
        <v>0</v>
      </c>
      <c r="S98" s="201">
        <v>0</v>
      </c>
      <c r="T98" s="202">
        <f>S98*H98</f>
        <v>0</v>
      </c>
      <c r="AR98" s="13" t="s">
        <v>81</v>
      </c>
      <c r="AT98" s="13" t="s">
        <v>135</v>
      </c>
      <c r="AU98" s="13" t="s">
        <v>77</v>
      </c>
      <c r="AY98" s="13" t="s">
        <v>134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13" t="s">
        <v>77</v>
      </c>
      <c r="BK98" s="203">
        <f>ROUND(I98*H98,2)</f>
        <v>0</v>
      </c>
      <c r="BL98" s="13" t="s">
        <v>77</v>
      </c>
      <c r="BM98" s="13" t="s">
        <v>616</v>
      </c>
    </row>
    <row r="99" s="1" customFormat="1" ht="20.4" customHeight="1">
      <c r="B99" s="34"/>
      <c r="C99" s="191" t="s">
        <v>171</v>
      </c>
      <c r="D99" s="191" t="s">
        <v>135</v>
      </c>
      <c r="E99" s="192" t="s">
        <v>165</v>
      </c>
      <c r="F99" s="193" t="s">
        <v>166</v>
      </c>
      <c r="G99" s="194" t="s">
        <v>163</v>
      </c>
      <c r="H99" s="195">
        <v>8</v>
      </c>
      <c r="I99" s="196"/>
      <c r="J99" s="197">
        <f>ROUND(I99*H99,2)</f>
        <v>0</v>
      </c>
      <c r="K99" s="193" t="s">
        <v>151</v>
      </c>
      <c r="L99" s="198"/>
      <c r="M99" s="199" t="s">
        <v>19</v>
      </c>
      <c r="N99" s="200" t="s">
        <v>43</v>
      </c>
      <c r="O99" s="75"/>
      <c r="P99" s="201">
        <f>O99*H99</f>
        <v>0</v>
      </c>
      <c r="Q99" s="201">
        <v>0</v>
      </c>
      <c r="R99" s="201">
        <f>Q99*H99</f>
        <v>0</v>
      </c>
      <c r="S99" s="201">
        <v>0</v>
      </c>
      <c r="T99" s="202">
        <f>S99*H99</f>
        <v>0</v>
      </c>
      <c r="AR99" s="13" t="s">
        <v>81</v>
      </c>
      <c r="AT99" s="13" t="s">
        <v>135</v>
      </c>
      <c r="AU99" s="13" t="s">
        <v>77</v>
      </c>
      <c r="AY99" s="13" t="s">
        <v>134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13" t="s">
        <v>77</v>
      </c>
      <c r="BK99" s="203">
        <f>ROUND(I99*H99,2)</f>
        <v>0</v>
      </c>
      <c r="BL99" s="13" t="s">
        <v>77</v>
      </c>
      <c r="BM99" s="13" t="s">
        <v>617</v>
      </c>
    </row>
    <row r="100" s="1" customFormat="1" ht="20.4" customHeight="1">
      <c r="B100" s="34"/>
      <c r="C100" s="191" t="s">
        <v>175</v>
      </c>
      <c r="D100" s="191" t="s">
        <v>135</v>
      </c>
      <c r="E100" s="192" t="s">
        <v>168</v>
      </c>
      <c r="F100" s="193" t="s">
        <v>169</v>
      </c>
      <c r="G100" s="194" t="s">
        <v>163</v>
      </c>
      <c r="H100" s="195">
        <v>8</v>
      </c>
      <c r="I100" s="196"/>
      <c r="J100" s="197">
        <f>ROUND(I100*H100,2)</f>
        <v>0</v>
      </c>
      <c r="K100" s="193" t="s">
        <v>151</v>
      </c>
      <c r="L100" s="198"/>
      <c r="M100" s="199" t="s">
        <v>19</v>
      </c>
      <c r="N100" s="200" t="s">
        <v>43</v>
      </c>
      <c r="O100" s="75"/>
      <c r="P100" s="201">
        <f>O100*H100</f>
        <v>0</v>
      </c>
      <c r="Q100" s="201">
        <v>0</v>
      </c>
      <c r="R100" s="201">
        <f>Q100*H100</f>
        <v>0</v>
      </c>
      <c r="S100" s="201">
        <v>0</v>
      </c>
      <c r="T100" s="202">
        <f>S100*H100</f>
        <v>0</v>
      </c>
      <c r="AR100" s="13" t="s">
        <v>81</v>
      </c>
      <c r="AT100" s="13" t="s">
        <v>135</v>
      </c>
      <c r="AU100" s="13" t="s">
        <v>77</v>
      </c>
      <c r="AY100" s="13" t="s">
        <v>134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13" t="s">
        <v>77</v>
      </c>
      <c r="BK100" s="203">
        <f>ROUND(I100*H100,2)</f>
        <v>0</v>
      </c>
      <c r="BL100" s="13" t="s">
        <v>77</v>
      </c>
      <c r="BM100" s="13" t="s">
        <v>618</v>
      </c>
    </row>
    <row r="101" s="1" customFormat="1" ht="20.4" customHeight="1">
      <c r="B101" s="34"/>
      <c r="C101" s="191" t="s">
        <v>153</v>
      </c>
      <c r="D101" s="191" t="s">
        <v>135</v>
      </c>
      <c r="E101" s="192" t="s">
        <v>172</v>
      </c>
      <c r="F101" s="193" t="s">
        <v>173</v>
      </c>
      <c r="G101" s="194" t="s">
        <v>163</v>
      </c>
      <c r="H101" s="195">
        <v>2</v>
      </c>
      <c r="I101" s="196"/>
      <c r="J101" s="197">
        <f>ROUND(I101*H101,2)</f>
        <v>0</v>
      </c>
      <c r="K101" s="193" t="s">
        <v>151</v>
      </c>
      <c r="L101" s="198"/>
      <c r="M101" s="199" t="s">
        <v>19</v>
      </c>
      <c r="N101" s="200" t="s">
        <v>43</v>
      </c>
      <c r="O101" s="75"/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AR101" s="13" t="s">
        <v>81</v>
      </c>
      <c r="AT101" s="13" t="s">
        <v>135</v>
      </c>
      <c r="AU101" s="13" t="s">
        <v>77</v>
      </c>
      <c r="AY101" s="13" t="s">
        <v>134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13" t="s">
        <v>77</v>
      </c>
      <c r="BK101" s="203">
        <f>ROUND(I101*H101,2)</f>
        <v>0</v>
      </c>
      <c r="BL101" s="13" t="s">
        <v>77</v>
      </c>
      <c r="BM101" s="13" t="s">
        <v>619</v>
      </c>
    </row>
    <row r="102" s="9" customFormat="1" ht="25.92" customHeight="1">
      <c r="B102" s="177"/>
      <c r="C102" s="178"/>
      <c r="D102" s="179" t="s">
        <v>71</v>
      </c>
      <c r="E102" s="180" t="s">
        <v>253</v>
      </c>
      <c r="F102" s="180" t="s">
        <v>297</v>
      </c>
      <c r="G102" s="178"/>
      <c r="H102" s="178"/>
      <c r="I102" s="181"/>
      <c r="J102" s="182">
        <f>BK102</f>
        <v>0</v>
      </c>
      <c r="K102" s="178"/>
      <c r="L102" s="183"/>
      <c r="M102" s="184"/>
      <c r="N102" s="185"/>
      <c r="O102" s="185"/>
      <c r="P102" s="186">
        <f>SUM(P103:P110)</f>
        <v>0</v>
      </c>
      <c r="Q102" s="185"/>
      <c r="R102" s="186">
        <f>SUM(R103:R110)</f>
        <v>0</v>
      </c>
      <c r="S102" s="185"/>
      <c r="T102" s="187">
        <f>SUM(T103:T110)</f>
        <v>0</v>
      </c>
      <c r="AR102" s="188" t="s">
        <v>77</v>
      </c>
      <c r="AT102" s="189" t="s">
        <v>71</v>
      </c>
      <c r="AU102" s="189" t="s">
        <v>72</v>
      </c>
      <c r="AY102" s="188" t="s">
        <v>134</v>
      </c>
      <c r="BK102" s="190">
        <f>SUM(BK103:BK110)</f>
        <v>0</v>
      </c>
    </row>
    <row r="103" s="1" customFormat="1" ht="14.4" customHeight="1">
      <c r="B103" s="34"/>
      <c r="C103" s="191" t="s">
        <v>72</v>
      </c>
      <c r="D103" s="191" t="s">
        <v>135</v>
      </c>
      <c r="E103" s="192" t="s">
        <v>298</v>
      </c>
      <c r="F103" s="193" t="s">
        <v>299</v>
      </c>
      <c r="G103" s="194" t="s">
        <v>138</v>
      </c>
      <c r="H103" s="195">
        <v>3</v>
      </c>
      <c r="I103" s="196"/>
      <c r="J103" s="197">
        <f>ROUND(I103*H103,2)</f>
        <v>0</v>
      </c>
      <c r="K103" s="193" t="s">
        <v>19</v>
      </c>
      <c r="L103" s="198"/>
      <c r="M103" s="199" t="s">
        <v>19</v>
      </c>
      <c r="N103" s="200" t="s">
        <v>43</v>
      </c>
      <c r="O103" s="75"/>
      <c r="P103" s="201">
        <f>O103*H103</f>
        <v>0</v>
      </c>
      <c r="Q103" s="201">
        <v>0</v>
      </c>
      <c r="R103" s="201">
        <f>Q103*H103</f>
        <v>0</v>
      </c>
      <c r="S103" s="201">
        <v>0</v>
      </c>
      <c r="T103" s="202">
        <f>S103*H103</f>
        <v>0</v>
      </c>
      <c r="AR103" s="13" t="s">
        <v>99</v>
      </c>
      <c r="AT103" s="13" t="s">
        <v>135</v>
      </c>
      <c r="AU103" s="13" t="s">
        <v>77</v>
      </c>
      <c r="AY103" s="13" t="s">
        <v>134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13" t="s">
        <v>77</v>
      </c>
      <c r="BK103" s="203">
        <f>ROUND(I103*H103,2)</f>
        <v>0</v>
      </c>
      <c r="BL103" s="13" t="s">
        <v>87</v>
      </c>
      <c r="BM103" s="13" t="s">
        <v>192</v>
      </c>
    </row>
    <row r="104" s="1" customFormat="1" ht="14.4" customHeight="1">
      <c r="B104" s="34"/>
      <c r="C104" s="191" t="s">
        <v>72</v>
      </c>
      <c r="D104" s="191" t="s">
        <v>135</v>
      </c>
      <c r="E104" s="192" t="s">
        <v>301</v>
      </c>
      <c r="F104" s="193" t="s">
        <v>302</v>
      </c>
      <c r="G104" s="194" t="s">
        <v>138</v>
      </c>
      <c r="H104" s="195">
        <v>1</v>
      </c>
      <c r="I104" s="196"/>
      <c r="J104" s="197">
        <f>ROUND(I104*H104,2)</f>
        <v>0</v>
      </c>
      <c r="K104" s="193" t="s">
        <v>19</v>
      </c>
      <c r="L104" s="198"/>
      <c r="M104" s="199" t="s">
        <v>19</v>
      </c>
      <c r="N104" s="200" t="s">
        <v>43</v>
      </c>
      <c r="O104" s="75"/>
      <c r="P104" s="201">
        <f>O104*H104</f>
        <v>0</v>
      </c>
      <c r="Q104" s="201">
        <v>0</v>
      </c>
      <c r="R104" s="201">
        <f>Q104*H104</f>
        <v>0</v>
      </c>
      <c r="S104" s="201">
        <v>0</v>
      </c>
      <c r="T104" s="202">
        <f>S104*H104</f>
        <v>0</v>
      </c>
      <c r="AR104" s="13" t="s">
        <v>99</v>
      </c>
      <c r="AT104" s="13" t="s">
        <v>135</v>
      </c>
      <c r="AU104" s="13" t="s">
        <v>77</v>
      </c>
      <c r="AY104" s="13" t="s">
        <v>134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13" t="s">
        <v>77</v>
      </c>
      <c r="BK104" s="203">
        <f>ROUND(I104*H104,2)</f>
        <v>0</v>
      </c>
      <c r="BL104" s="13" t="s">
        <v>87</v>
      </c>
      <c r="BM104" s="13" t="s">
        <v>195</v>
      </c>
    </row>
    <row r="105" s="1" customFormat="1" ht="14.4" customHeight="1">
      <c r="B105" s="34"/>
      <c r="C105" s="191" t="s">
        <v>72</v>
      </c>
      <c r="D105" s="191" t="s">
        <v>135</v>
      </c>
      <c r="E105" s="192" t="s">
        <v>304</v>
      </c>
      <c r="F105" s="193" t="s">
        <v>305</v>
      </c>
      <c r="G105" s="194" t="s">
        <v>138</v>
      </c>
      <c r="H105" s="195">
        <v>2</v>
      </c>
      <c r="I105" s="196"/>
      <c r="J105" s="197">
        <f>ROUND(I105*H105,2)</f>
        <v>0</v>
      </c>
      <c r="K105" s="193" t="s">
        <v>19</v>
      </c>
      <c r="L105" s="198"/>
      <c r="M105" s="199" t="s">
        <v>19</v>
      </c>
      <c r="N105" s="200" t="s">
        <v>43</v>
      </c>
      <c r="O105" s="75"/>
      <c r="P105" s="201">
        <f>O105*H105</f>
        <v>0</v>
      </c>
      <c r="Q105" s="201">
        <v>0</v>
      </c>
      <c r="R105" s="201">
        <f>Q105*H105</f>
        <v>0</v>
      </c>
      <c r="S105" s="201">
        <v>0</v>
      </c>
      <c r="T105" s="202">
        <f>S105*H105</f>
        <v>0</v>
      </c>
      <c r="AR105" s="13" t="s">
        <v>99</v>
      </c>
      <c r="AT105" s="13" t="s">
        <v>135</v>
      </c>
      <c r="AU105" s="13" t="s">
        <v>77</v>
      </c>
      <c r="AY105" s="13" t="s">
        <v>134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13" t="s">
        <v>77</v>
      </c>
      <c r="BK105" s="203">
        <f>ROUND(I105*H105,2)</f>
        <v>0</v>
      </c>
      <c r="BL105" s="13" t="s">
        <v>87</v>
      </c>
      <c r="BM105" s="13" t="s">
        <v>198</v>
      </c>
    </row>
    <row r="106" s="1" customFormat="1" ht="30.6" customHeight="1">
      <c r="B106" s="34"/>
      <c r="C106" s="191" t="s">
        <v>72</v>
      </c>
      <c r="D106" s="191" t="s">
        <v>135</v>
      </c>
      <c r="E106" s="192" t="s">
        <v>567</v>
      </c>
      <c r="F106" s="193" t="s">
        <v>278</v>
      </c>
      <c r="G106" s="194" t="s">
        <v>138</v>
      </c>
      <c r="H106" s="195">
        <v>2</v>
      </c>
      <c r="I106" s="196"/>
      <c r="J106" s="197">
        <f>ROUND(I106*H106,2)</f>
        <v>0</v>
      </c>
      <c r="K106" s="193" t="s">
        <v>19</v>
      </c>
      <c r="L106" s="198"/>
      <c r="M106" s="199" t="s">
        <v>19</v>
      </c>
      <c r="N106" s="200" t="s">
        <v>43</v>
      </c>
      <c r="O106" s="75"/>
      <c r="P106" s="201">
        <f>O106*H106</f>
        <v>0</v>
      </c>
      <c r="Q106" s="201">
        <v>0</v>
      </c>
      <c r="R106" s="201">
        <f>Q106*H106</f>
        <v>0</v>
      </c>
      <c r="S106" s="201">
        <v>0</v>
      </c>
      <c r="T106" s="202">
        <f>S106*H106</f>
        <v>0</v>
      </c>
      <c r="AR106" s="13" t="s">
        <v>99</v>
      </c>
      <c r="AT106" s="13" t="s">
        <v>135</v>
      </c>
      <c r="AU106" s="13" t="s">
        <v>77</v>
      </c>
      <c r="AY106" s="13" t="s">
        <v>134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13" t="s">
        <v>77</v>
      </c>
      <c r="BK106" s="203">
        <f>ROUND(I106*H106,2)</f>
        <v>0</v>
      </c>
      <c r="BL106" s="13" t="s">
        <v>87</v>
      </c>
      <c r="BM106" s="13" t="s">
        <v>201</v>
      </c>
    </row>
    <row r="107" s="1" customFormat="1" ht="14.4" customHeight="1">
      <c r="B107" s="34"/>
      <c r="C107" s="191" t="s">
        <v>72</v>
      </c>
      <c r="D107" s="191" t="s">
        <v>135</v>
      </c>
      <c r="E107" s="192" t="s">
        <v>314</v>
      </c>
      <c r="F107" s="193" t="s">
        <v>315</v>
      </c>
      <c r="G107" s="194" t="s">
        <v>138</v>
      </c>
      <c r="H107" s="195">
        <v>2</v>
      </c>
      <c r="I107" s="196"/>
      <c r="J107" s="197">
        <f>ROUND(I107*H107,2)</f>
        <v>0</v>
      </c>
      <c r="K107" s="193" t="s">
        <v>19</v>
      </c>
      <c r="L107" s="198"/>
      <c r="M107" s="199" t="s">
        <v>19</v>
      </c>
      <c r="N107" s="200" t="s">
        <v>43</v>
      </c>
      <c r="O107" s="75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AR107" s="13" t="s">
        <v>99</v>
      </c>
      <c r="AT107" s="13" t="s">
        <v>135</v>
      </c>
      <c r="AU107" s="13" t="s">
        <v>77</v>
      </c>
      <c r="AY107" s="13" t="s">
        <v>134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13" t="s">
        <v>77</v>
      </c>
      <c r="BK107" s="203">
        <f>ROUND(I107*H107,2)</f>
        <v>0</v>
      </c>
      <c r="BL107" s="13" t="s">
        <v>87</v>
      </c>
      <c r="BM107" s="13" t="s">
        <v>204</v>
      </c>
    </row>
    <row r="108" s="1" customFormat="1" ht="14.4" customHeight="1">
      <c r="B108" s="34"/>
      <c r="C108" s="191" t="s">
        <v>72</v>
      </c>
      <c r="D108" s="191" t="s">
        <v>135</v>
      </c>
      <c r="E108" s="192" t="s">
        <v>317</v>
      </c>
      <c r="F108" s="193" t="s">
        <v>318</v>
      </c>
      <c r="G108" s="194" t="s">
        <v>138</v>
      </c>
      <c r="H108" s="195">
        <v>4</v>
      </c>
      <c r="I108" s="196"/>
      <c r="J108" s="197">
        <f>ROUND(I108*H108,2)</f>
        <v>0</v>
      </c>
      <c r="K108" s="193" t="s">
        <v>19</v>
      </c>
      <c r="L108" s="198"/>
      <c r="M108" s="199" t="s">
        <v>19</v>
      </c>
      <c r="N108" s="200" t="s">
        <v>43</v>
      </c>
      <c r="O108" s="75"/>
      <c r="P108" s="201">
        <f>O108*H108</f>
        <v>0</v>
      </c>
      <c r="Q108" s="201">
        <v>0</v>
      </c>
      <c r="R108" s="201">
        <f>Q108*H108</f>
        <v>0</v>
      </c>
      <c r="S108" s="201">
        <v>0</v>
      </c>
      <c r="T108" s="202">
        <f>S108*H108</f>
        <v>0</v>
      </c>
      <c r="AR108" s="13" t="s">
        <v>99</v>
      </c>
      <c r="AT108" s="13" t="s">
        <v>135</v>
      </c>
      <c r="AU108" s="13" t="s">
        <v>77</v>
      </c>
      <c r="AY108" s="13" t="s">
        <v>134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13" t="s">
        <v>77</v>
      </c>
      <c r="BK108" s="203">
        <f>ROUND(I108*H108,2)</f>
        <v>0</v>
      </c>
      <c r="BL108" s="13" t="s">
        <v>87</v>
      </c>
      <c r="BM108" s="13" t="s">
        <v>207</v>
      </c>
    </row>
    <row r="109" s="1" customFormat="1" ht="14.4" customHeight="1">
      <c r="B109" s="34"/>
      <c r="C109" s="191" t="s">
        <v>72</v>
      </c>
      <c r="D109" s="191" t="s">
        <v>135</v>
      </c>
      <c r="E109" s="192" t="s">
        <v>320</v>
      </c>
      <c r="F109" s="193" t="s">
        <v>321</v>
      </c>
      <c r="G109" s="194" t="s">
        <v>138</v>
      </c>
      <c r="H109" s="195">
        <v>4</v>
      </c>
      <c r="I109" s="196"/>
      <c r="J109" s="197">
        <f>ROUND(I109*H109,2)</f>
        <v>0</v>
      </c>
      <c r="K109" s="193" t="s">
        <v>19</v>
      </c>
      <c r="L109" s="198"/>
      <c r="M109" s="199" t="s">
        <v>19</v>
      </c>
      <c r="N109" s="200" t="s">
        <v>43</v>
      </c>
      <c r="O109" s="75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AR109" s="13" t="s">
        <v>99</v>
      </c>
      <c r="AT109" s="13" t="s">
        <v>135</v>
      </c>
      <c r="AU109" s="13" t="s">
        <v>77</v>
      </c>
      <c r="AY109" s="13" t="s">
        <v>134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13" t="s">
        <v>77</v>
      </c>
      <c r="BK109" s="203">
        <f>ROUND(I109*H109,2)</f>
        <v>0</v>
      </c>
      <c r="BL109" s="13" t="s">
        <v>87</v>
      </c>
      <c r="BM109" s="13" t="s">
        <v>210</v>
      </c>
    </row>
    <row r="110" s="1" customFormat="1" ht="14.4" customHeight="1">
      <c r="B110" s="34"/>
      <c r="C110" s="191" t="s">
        <v>72</v>
      </c>
      <c r="D110" s="191" t="s">
        <v>135</v>
      </c>
      <c r="E110" s="192" t="s">
        <v>323</v>
      </c>
      <c r="F110" s="193" t="s">
        <v>324</v>
      </c>
      <c r="G110" s="194" t="s">
        <v>138</v>
      </c>
      <c r="H110" s="195">
        <v>4</v>
      </c>
      <c r="I110" s="196"/>
      <c r="J110" s="197">
        <f>ROUND(I110*H110,2)</f>
        <v>0</v>
      </c>
      <c r="K110" s="193" t="s">
        <v>19</v>
      </c>
      <c r="L110" s="198"/>
      <c r="M110" s="199" t="s">
        <v>19</v>
      </c>
      <c r="N110" s="200" t="s">
        <v>43</v>
      </c>
      <c r="O110" s="75"/>
      <c r="P110" s="201">
        <f>O110*H110</f>
        <v>0</v>
      </c>
      <c r="Q110" s="201">
        <v>0</v>
      </c>
      <c r="R110" s="201">
        <f>Q110*H110</f>
        <v>0</v>
      </c>
      <c r="S110" s="201">
        <v>0</v>
      </c>
      <c r="T110" s="202">
        <f>S110*H110</f>
        <v>0</v>
      </c>
      <c r="AR110" s="13" t="s">
        <v>99</v>
      </c>
      <c r="AT110" s="13" t="s">
        <v>135</v>
      </c>
      <c r="AU110" s="13" t="s">
        <v>77</v>
      </c>
      <c r="AY110" s="13" t="s">
        <v>134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13" t="s">
        <v>77</v>
      </c>
      <c r="BK110" s="203">
        <f>ROUND(I110*H110,2)</f>
        <v>0</v>
      </c>
      <c r="BL110" s="13" t="s">
        <v>87</v>
      </c>
      <c r="BM110" s="13" t="s">
        <v>213</v>
      </c>
    </row>
    <row r="111" s="9" customFormat="1" ht="25.92" customHeight="1">
      <c r="B111" s="177"/>
      <c r="C111" s="178"/>
      <c r="D111" s="179" t="s">
        <v>71</v>
      </c>
      <c r="E111" s="180" t="s">
        <v>296</v>
      </c>
      <c r="F111" s="180" t="s">
        <v>327</v>
      </c>
      <c r="G111" s="178"/>
      <c r="H111" s="178"/>
      <c r="I111" s="181"/>
      <c r="J111" s="182">
        <f>BK111</f>
        <v>0</v>
      </c>
      <c r="K111" s="178"/>
      <c r="L111" s="183"/>
      <c r="M111" s="184"/>
      <c r="N111" s="185"/>
      <c r="O111" s="185"/>
      <c r="P111" s="186">
        <f>SUM(P112:P123)</f>
        <v>0</v>
      </c>
      <c r="Q111" s="185"/>
      <c r="R111" s="186">
        <f>SUM(R112:R123)</f>
        <v>0</v>
      </c>
      <c r="S111" s="185"/>
      <c r="T111" s="187">
        <f>SUM(T112:T123)</f>
        <v>0</v>
      </c>
      <c r="AR111" s="188" t="s">
        <v>77</v>
      </c>
      <c r="AT111" s="189" t="s">
        <v>71</v>
      </c>
      <c r="AU111" s="189" t="s">
        <v>72</v>
      </c>
      <c r="AY111" s="188" t="s">
        <v>134</v>
      </c>
      <c r="BK111" s="190">
        <f>SUM(BK112:BK123)</f>
        <v>0</v>
      </c>
    </row>
    <row r="112" s="1" customFormat="1" ht="14.4" customHeight="1">
      <c r="B112" s="34"/>
      <c r="C112" s="191" t="s">
        <v>72</v>
      </c>
      <c r="D112" s="191" t="s">
        <v>135</v>
      </c>
      <c r="E112" s="192" t="s">
        <v>331</v>
      </c>
      <c r="F112" s="193" t="s">
        <v>332</v>
      </c>
      <c r="G112" s="194" t="s">
        <v>150</v>
      </c>
      <c r="H112" s="195">
        <v>280</v>
      </c>
      <c r="I112" s="196"/>
      <c r="J112" s="197">
        <f>ROUND(I112*H112,2)</f>
        <v>0</v>
      </c>
      <c r="K112" s="193" t="s">
        <v>19</v>
      </c>
      <c r="L112" s="198"/>
      <c r="M112" s="199" t="s">
        <v>19</v>
      </c>
      <c r="N112" s="200" t="s">
        <v>43</v>
      </c>
      <c r="O112" s="75"/>
      <c r="P112" s="201">
        <f>O112*H112</f>
        <v>0</v>
      </c>
      <c r="Q112" s="201">
        <v>0</v>
      </c>
      <c r="R112" s="201">
        <f>Q112*H112</f>
        <v>0</v>
      </c>
      <c r="S112" s="201">
        <v>0</v>
      </c>
      <c r="T112" s="202">
        <f>S112*H112</f>
        <v>0</v>
      </c>
      <c r="AR112" s="13" t="s">
        <v>99</v>
      </c>
      <c r="AT112" s="13" t="s">
        <v>135</v>
      </c>
      <c r="AU112" s="13" t="s">
        <v>77</v>
      </c>
      <c r="AY112" s="13" t="s">
        <v>134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13" t="s">
        <v>77</v>
      </c>
      <c r="BK112" s="203">
        <f>ROUND(I112*H112,2)</f>
        <v>0</v>
      </c>
      <c r="BL112" s="13" t="s">
        <v>87</v>
      </c>
      <c r="BM112" s="13" t="s">
        <v>222</v>
      </c>
    </row>
    <row r="113" s="1" customFormat="1" ht="14.4" customHeight="1">
      <c r="B113" s="34"/>
      <c r="C113" s="191" t="s">
        <v>72</v>
      </c>
      <c r="D113" s="191" t="s">
        <v>135</v>
      </c>
      <c r="E113" s="192" t="s">
        <v>570</v>
      </c>
      <c r="F113" s="193" t="s">
        <v>571</v>
      </c>
      <c r="G113" s="194" t="s">
        <v>150</v>
      </c>
      <c r="H113" s="195">
        <v>20</v>
      </c>
      <c r="I113" s="196"/>
      <c r="J113" s="197">
        <f>ROUND(I113*H113,2)</f>
        <v>0</v>
      </c>
      <c r="K113" s="193" t="s">
        <v>19</v>
      </c>
      <c r="L113" s="198"/>
      <c r="M113" s="199" t="s">
        <v>19</v>
      </c>
      <c r="N113" s="200" t="s">
        <v>43</v>
      </c>
      <c r="O113" s="75"/>
      <c r="P113" s="201">
        <f>O113*H113</f>
        <v>0</v>
      </c>
      <c r="Q113" s="201">
        <v>0</v>
      </c>
      <c r="R113" s="201">
        <f>Q113*H113</f>
        <v>0</v>
      </c>
      <c r="S113" s="201">
        <v>0</v>
      </c>
      <c r="T113" s="202">
        <f>S113*H113</f>
        <v>0</v>
      </c>
      <c r="AR113" s="13" t="s">
        <v>99</v>
      </c>
      <c r="AT113" s="13" t="s">
        <v>135</v>
      </c>
      <c r="AU113" s="13" t="s">
        <v>77</v>
      </c>
      <c r="AY113" s="13" t="s">
        <v>134</v>
      </c>
      <c r="BE113" s="203">
        <f>IF(N113="základní",J113,0)</f>
        <v>0</v>
      </c>
      <c r="BF113" s="203">
        <f>IF(N113="snížená",J113,0)</f>
        <v>0</v>
      </c>
      <c r="BG113" s="203">
        <f>IF(N113="zákl. přenesená",J113,0)</f>
        <v>0</v>
      </c>
      <c r="BH113" s="203">
        <f>IF(N113="sníž. přenesená",J113,0)</f>
        <v>0</v>
      </c>
      <c r="BI113" s="203">
        <f>IF(N113="nulová",J113,0)</f>
        <v>0</v>
      </c>
      <c r="BJ113" s="13" t="s">
        <v>77</v>
      </c>
      <c r="BK113" s="203">
        <f>ROUND(I113*H113,2)</f>
        <v>0</v>
      </c>
      <c r="BL113" s="13" t="s">
        <v>87</v>
      </c>
      <c r="BM113" s="13" t="s">
        <v>225</v>
      </c>
    </row>
    <row r="114" s="1" customFormat="1" ht="14.4" customHeight="1">
      <c r="B114" s="34"/>
      <c r="C114" s="191" t="s">
        <v>72</v>
      </c>
      <c r="D114" s="191" t="s">
        <v>135</v>
      </c>
      <c r="E114" s="192" t="s">
        <v>573</v>
      </c>
      <c r="F114" s="193" t="s">
        <v>574</v>
      </c>
      <c r="G114" s="194" t="s">
        <v>138</v>
      </c>
      <c r="H114" s="195">
        <v>6</v>
      </c>
      <c r="I114" s="196"/>
      <c r="J114" s="197">
        <f>ROUND(I114*H114,2)</f>
        <v>0</v>
      </c>
      <c r="K114" s="193" t="s">
        <v>19</v>
      </c>
      <c r="L114" s="198"/>
      <c r="M114" s="199" t="s">
        <v>19</v>
      </c>
      <c r="N114" s="200" t="s">
        <v>43</v>
      </c>
      <c r="O114" s="75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AR114" s="13" t="s">
        <v>99</v>
      </c>
      <c r="AT114" s="13" t="s">
        <v>135</v>
      </c>
      <c r="AU114" s="13" t="s">
        <v>77</v>
      </c>
      <c r="AY114" s="13" t="s">
        <v>134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13" t="s">
        <v>77</v>
      </c>
      <c r="BK114" s="203">
        <f>ROUND(I114*H114,2)</f>
        <v>0</v>
      </c>
      <c r="BL114" s="13" t="s">
        <v>87</v>
      </c>
      <c r="BM114" s="13" t="s">
        <v>228</v>
      </c>
    </row>
    <row r="115" s="1" customFormat="1" ht="14.4" customHeight="1">
      <c r="B115" s="34"/>
      <c r="C115" s="191" t="s">
        <v>72</v>
      </c>
      <c r="D115" s="191" t="s">
        <v>135</v>
      </c>
      <c r="E115" s="192" t="s">
        <v>575</v>
      </c>
      <c r="F115" s="193" t="s">
        <v>576</v>
      </c>
      <c r="G115" s="194" t="s">
        <v>138</v>
      </c>
      <c r="H115" s="195">
        <v>6</v>
      </c>
      <c r="I115" s="196"/>
      <c r="J115" s="197">
        <f>ROUND(I115*H115,2)</f>
        <v>0</v>
      </c>
      <c r="K115" s="193" t="s">
        <v>19</v>
      </c>
      <c r="L115" s="198"/>
      <c r="M115" s="199" t="s">
        <v>19</v>
      </c>
      <c r="N115" s="200" t="s">
        <v>43</v>
      </c>
      <c r="O115" s="75"/>
      <c r="P115" s="201">
        <f>O115*H115</f>
        <v>0</v>
      </c>
      <c r="Q115" s="201">
        <v>0</v>
      </c>
      <c r="R115" s="201">
        <f>Q115*H115</f>
        <v>0</v>
      </c>
      <c r="S115" s="201">
        <v>0</v>
      </c>
      <c r="T115" s="202">
        <f>S115*H115</f>
        <v>0</v>
      </c>
      <c r="AR115" s="13" t="s">
        <v>99</v>
      </c>
      <c r="AT115" s="13" t="s">
        <v>135</v>
      </c>
      <c r="AU115" s="13" t="s">
        <v>77</v>
      </c>
      <c r="AY115" s="13" t="s">
        <v>134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13" t="s">
        <v>77</v>
      </c>
      <c r="BK115" s="203">
        <f>ROUND(I115*H115,2)</f>
        <v>0</v>
      </c>
      <c r="BL115" s="13" t="s">
        <v>87</v>
      </c>
      <c r="BM115" s="13" t="s">
        <v>231</v>
      </c>
    </row>
    <row r="116" s="1" customFormat="1" ht="14.4" customHeight="1">
      <c r="B116" s="34"/>
      <c r="C116" s="191" t="s">
        <v>72</v>
      </c>
      <c r="D116" s="191" t="s">
        <v>135</v>
      </c>
      <c r="E116" s="192" t="s">
        <v>334</v>
      </c>
      <c r="F116" s="193" t="s">
        <v>335</v>
      </c>
      <c r="G116" s="194" t="s">
        <v>138</v>
      </c>
      <c r="H116" s="195">
        <v>3</v>
      </c>
      <c r="I116" s="196"/>
      <c r="J116" s="197">
        <f>ROUND(I116*H116,2)</f>
        <v>0</v>
      </c>
      <c r="K116" s="193" t="s">
        <v>19</v>
      </c>
      <c r="L116" s="198"/>
      <c r="M116" s="199" t="s">
        <v>19</v>
      </c>
      <c r="N116" s="200" t="s">
        <v>43</v>
      </c>
      <c r="O116" s="75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AR116" s="13" t="s">
        <v>99</v>
      </c>
      <c r="AT116" s="13" t="s">
        <v>135</v>
      </c>
      <c r="AU116" s="13" t="s">
        <v>77</v>
      </c>
      <c r="AY116" s="13" t="s">
        <v>134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13" t="s">
        <v>77</v>
      </c>
      <c r="BK116" s="203">
        <f>ROUND(I116*H116,2)</f>
        <v>0</v>
      </c>
      <c r="BL116" s="13" t="s">
        <v>87</v>
      </c>
      <c r="BM116" s="13" t="s">
        <v>234</v>
      </c>
    </row>
    <row r="117" s="1" customFormat="1" ht="14.4" customHeight="1">
      <c r="B117" s="34"/>
      <c r="C117" s="191" t="s">
        <v>72</v>
      </c>
      <c r="D117" s="191" t="s">
        <v>135</v>
      </c>
      <c r="E117" s="192" t="s">
        <v>337</v>
      </c>
      <c r="F117" s="193" t="s">
        <v>338</v>
      </c>
      <c r="G117" s="194" t="s">
        <v>150</v>
      </c>
      <c r="H117" s="195">
        <v>60</v>
      </c>
      <c r="I117" s="196"/>
      <c r="J117" s="197">
        <f>ROUND(I117*H117,2)</f>
        <v>0</v>
      </c>
      <c r="K117" s="193" t="s">
        <v>19</v>
      </c>
      <c r="L117" s="198"/>
      <c r="M117" s="199" t="s">
        <v>19</v>
      </c>
      <c r="N117" s="200" t="s">
        <v>43</v>
      </c>
      <c r="O117" s="75"/>
      <c r="P117" s="201">
        <f>O117*H117</f>
        <v>0</v>
      </c>
      <c r="Q117" s="201">
        <v>0</v>
      </c>
      <c r="R117" s="201">
        <f>Q117*H117</f>
        <v>0</v>
      </c>
      <c r="S117" s="201">
        <v>0</v>
      </c>
      <c r="T117" s="202">
        <f>S117*H117</f>
        <v>0</v>
      </c>
      <c r="AR117" s="13" t="s">
        <v>99</v>
      </c>
      <c r="AT117" s="13" t="s">
        <v>135</v>
      </c>
      <c r="AU117" s="13" t="s">
        <v>77</v>
      </c>
      <c r="AY117" s="13" t="s">
        <v>134</v>
      </c>
      <c r="BE117" s="203">
        <f>IF(N117="základní",J117,0)</f>
        <v>0</v>
      </c>
      <c r="BF117" s="203">
        <f>IF(N117="snížená",J117,0)</f>
        <v>0</v>
      </c>
      <c r="BG117" s="203">
        <f>IF(N117="zákl. přenesená",J117,0)</f>
        <v>0</v>
      </c>
      <c r="BH117" s="203">
        <f>IF(N117="sníž. přenesená",J117,0)</f>
        <v>0</v>
      </c>
      <c r="BI117" s="203">
        <f>IF(N117="nulová",J117,0)</f>
        <v>0</v>
      </c>
      <c r="BJ117" s="13" t="s">
        <v>77</v>
      </c>
      <c r="BK117" s="203">
        <f>ROUND(I117*H117,2)</f>
        <v>0</v>
      </c>
      <c r="BL117" s="13" t="s">
        <v>87</v>
      </c>
      <c r="BM117" s="13" t="s">
        <v>568</v>
      </c>
    </row>
    <row r="118" s="1" customFormat="1" ht="14.4" customHeight="1">
      <c r="B118" s="34"/>
      <c r="C118" s="191" t="s">
        <v>72</v>
      </c>
      <c r="D118" s="191" t="s">
        <v>135</v>
      </c>
      <c r="E118" s="192" t="s">
        <v>340</v>
      </c>
      <c r="F118" s="193" t="s">
        <v>341</v>
      </c>
      <c r="G118" s="194" t="s">
        <v>138</v>
      </c>
      <c r="H118" s="195">
        <v>120</v>
      </c>
      <c r="I118" s="196"/>
      <c r="J118" s="197">
        <f>ROUND(I118*H118,2)</f>
        <v>0</v>
      </c>
      <c r="K118" s="193" t="s">
        <v>19</v>
      </c>
      <c r="L118" s="198"/>
      <c r="M118" s="199" t="s">
        <v>19</v>
      </c>
      <c r="N118" s="200" t="s">
        <v>43</v>
      </c>
      <c r="O118" s="75"/>
      <c r="P118" s="201">
        <f>O118*H118</f>
        <v>0</v>
      </c>
      <c r="Q118" s="201">
        <v>0</v>
      </c>
      <c r="R118" s="201">
        <f>Q118*H118</f>
        <v>0</v>
      </c>
      <c r="S118" s="201">
        <v>0</v>
      </c>
      <c r="T118" s="202">
        <f>S118*H118</f>
        <v>0</v>
      </c>
      <c r="AR118" s="13" t="s">
        <v>99</v>
      </c>
      <c r="AT118" s="13" t="s">
        <v>135</v>
      </c>
      <c r="AU118" s="13" t="s">
        <v>77</v>
      </c>
      <c r="AY118" s="13" t="s">
        <v>134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13" t="s">
        <v>77</v>
      </c>
      <c r="BK118" s="203">
        <f>ROUND(I118*H118,2)</f>
        <v>0</v>
      </c>
      <c r="BL118" s="13" t="s">
        <v>87</v>
      </c>
      <c r="BM118" s="13" t="s">
        <v>240</v>
      </c>
    </row>
    <row r="119" s="1" customFormat="1" ht="14.4" customHeight="1">
      <c r="B119" s="34"/>
      <c r="C119" s="191" t="s">
        <v>72</v>
      </c>
      <c r="D119" s="191" t="s">
        <v>135</v>
      </c>
      <c r="E119" s="192" t="s">
        <v>343</v>
      </c>
      <c r="F119" s="193" t="s">
        <v>344</v>
      </c>
      <c r="G119" s="194" t="s">
        <v>138</v>
      </c>
      <c r="H119" s="195">
        <v>36</v>
      </c>
      <c r="I119" s="196"/>
      <c r="J119" s="197">
        <f>ROUND(I119*H119,2)</f>
        <v>0</v>
      </c>
      <c r="K119" s="193" t="s">
        <v>19</v>
      </c>
      <c r="L119" s="198"/>
      <c r="M119" s="199" t="s">
        <v>19</v>
      </c>
      <c r="N119" s="200" t="s">
        <v>43</v>
      </c>
      <c r="O119" s="75"/>
      <c r="P119" s="201">
        <f>O119*H119</f>
        <v>0</v>
      </c>
      <c r="Q119" s="201">
        <v>0</v>
      </c>
      <c r="R119" s="201">
        <f>Q119*H119</f>
        <v>0</v>
      </c>
      <c r="S119" s="201">
        <v>0</v>
      </c>
      <c r="T119" s="202">
        <f>S119*H119</f>
        <v>0</v>
      </c>
      <c r="AR119" s="13" t="s">
        <v>99</v>
      </c>
      <c r="AT119" s="13" t="s">
        <v>135</v>
      </c>
      <c r="AU119" s="13" t="s">
        <v>77</v>
      </c>
      <c r="AY119" s="13" t="s">
        <v>134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13" t="s">
        <v>77</v>
      </c>
      <c r="BK119" s="203">
        <f>ROUND(I119*H119,2)</f>
        <v>0</v>
      </c>
      <c r="BL119" s="13" t="s">
        <v>87</v>
      </c>
      <c r="BM119" s="13" t="s">
        <v>243</v>
      </c>
    </row>
    <row r="120" s="1" customFormat="1" ht="14.4" customHeight="1">
      <c r="B120" s="34"/>
      <c r="C120" s="191" t="s">
        <v>72</v>
      </c>
      <c r="D120" s="191" t="s">
        <v>135</v>
      </c>
      <c r="E120" s="192" t="s">
        <v>346</v>
      </c>
      <c r="F120" s="193" t="s">
        <v>347</v>
      </c>
      <c r="G120" s="194" t="s">
        <v>150</v>
      </c>
      <c r="H120" s="195">
        <v>120</v>
      </c>
      <c r="I120" s="196"/>
      <c r="J120" s="197">
        <f>ROUND(I120*H120,2)</f>
        <v>0</v>
      </c>
      <c r="K120" s="193" t="s">
        <v>19</v>
      </c>
      <c r="L120" s="198"/>
      <c r="M120" s="199" t="s">
        <v>19</v>
      </c>
      <c r="N120" s="200" t="s">
        <v>43</v>
      </c>
      <c r="O120" s="75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13" t="s">
        <v>99</v>
      </c>
      <c r="AT120" s="13" t="s">
        <v>135</v>
      </c>
      <c r="AU120" s="13" t="s">
        <v>77</v>
      </c>
      <c r="AY120" s="13" t="s">
        <v>134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13" t="s">
        <v>77</v>
      </c>
      <c r="BK120" s="203">
        <f>ROUND(I120*H120,2)</f>
        <v>0</v>
      </c>
      <c r="BL120" s="13" t="s">
        <v>87</v>
      </c>
      <c r="BM120" s="13" t="s">
        <v>569</v>
      </c>
    </row>
    <row r="121" s="1" customFormat="1" ht="14.4" customHeight="1">
      <c r="B121" s="34"/>
      <c r="C121" s="191" t="s">
        <v>72</v>
      </c>
      <c r="D121" s="191" t="s">
        <v>135</v>
      </c>
      <c r="E121" s="192" t="s">
        <v>349</v>
      </c>
      <c r="F121" s="193" t="s">
        <v>350</v>
      </c>
      <c r="G121" s="194" t="s">
        <v>138</v>
      </c>
      <c r="H121" s="195">
        <v>240</v>
      </c>
      <c r="I121" s="196"/>
      <c r="J121" s="197">
        <f>ROUND(I121*H121,2)</f>
        <v>0</v>
      </c>
      <c r="K121" s="193" t="s">
        <v>19</v>
      </c>
      <c r="L121" s="198"/>
      <c r="M121" s="199" t="s">
        <v>19</v>
      </c>
      <c r="N121" s="200" t="s">
        <v>43</v>
      </c>
      <c r="O121" s="75"/>
      <c r="P121" s="201">
        <f>O121*H121</f>
        <v>0</v>
      </c>
      <c r="Q121" s="201">
        <v>0</v>
      </c>
      <c r="R121" s="201">
        <f>Q121*H121</f>
        <v>0</v>
      </c>
      <c r="S121" s="201">
        <v>0</v>
      </c>
      <c r="T121" s="202">
        <f>S121*H121</f>
        <v>0</v>
      </c>
      <c r="AR121" s="13" t="s">
        <v>99</v>
      </c>
      <c r="AT121" s="13" t="s">
        <v>135</v>
      </c>
      <c r="AU121" s="13" t="s">
        <v>77</v>
      </c>
      <c r="AY121" s="13" t="s">
        <v>134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13" t="s">
        <v>77</v>
      </c>
      <c r="BK121" s="203">
        <f>ROUND(I121*H121,2)</f>
        <v>0</v>
      </c>
      <c r="BL121" s="13" t="s">
        <v>87</v>
      </c>
      <c r="BM121" s="13" t="s">
        <v>246</v>
      </c>
    </row>
    <row r="122" s="1" customFormat="1" ht="14.4" customHeight="1">
      <c r="B122" s="34"/>
      <c r="C122" s="191" t="s">
        <v>72</v>
      </c>
      <c r="D122" s="191" t="s">
        <v>135</v>
      </c>
      <c r="E122" s="192" t="s">
        <v>352</v>
      </c>
      <c r="F122" s="193" t="s">
        <v>353</v>
      </c>
      <c r="G122" s="194" t="s">
        <v>150</v>
      </c>
      <c r="H122" s="195">
        <v>90</v>
      </c>
      <c r="I122" s="196"/>
      <c r="J122" s="197">
        <f>ROUND(I122*H122,2)</f>
        <v>0</v>
      </c>
      <c r="K122" s="193" t="s">
        <v>19</v>
      </c>
      <c r="L122" s="198"/>
      <c r="M122" s="199" t="s">
        <v>19</v>
      </c>
      <c r="N122" s="200" t="s">
        <v>43</v>
      </c>
      <c r="O122" s="75"/>
      <c r="P122" s="201">
        <f>O122*H122</f>
        <v>0</v>
      </c>
      <c r="Q122" s="201">
        <v>0</v>
      </c>
      <c r="R122" s="201">
        <f>Q122*H122</f>
        <v>0</v>
      </c>
      <c r="S122" s="201">
        <v>0</v>
      </c>
      <c r="T122" s="202">
        <f>S122*H122</f>
        <v>0</v>
      </c>
      <c r="AR122" s="13" t="s">
        <v>99</v>
      </c>
      <c r="AT122" s="13" t="s">
        <v>135</v>
      </c>
      <c r="AU122" s="13" t="s">
        <v>77</v>
      </c>
      <c r="AY122" s="13" t="s">
        <v>134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13" t="s">
        <v>77</v>
      </c>
      <c r="BK122" s="203">
        <f>ROUND(I122*H122,2)</f>
        <v>0</v>
      </c>
      <c r="BL122" s="13" t="s">
        <v>87</v>
      </c>
      <c r="BM122" s="13" t="s">
        <v>609</v>
      </c>
    </row>
    <row r="123" s="1" customFormat="1" ht="14.4" customHeight="1">
      <c r="B123" s="34"/>
      <c r="C123" s="191" t="s">
        <v>72</v>
      </c>
      <c r="D123" s="191" t="s">
        <v>135</v>
      </c>
      <c r="E123" s="192" t="s">
        <v>355</v>
      </c>
      <c r="F123" s="193" t="s">
        <v>356</v>
      </c>
      <c r="G123" s="194" t="s">
        <v>138</v>
      </c>
      <c r="H123" s="195">
        <v>300</v>
      </c>
      <c r="I123" s="196"/>
      <c r="J123" s="197">
        <f>ROUND(I123*H123,2)</f>
        <v>0</v>
      </c>
      <c r="K123" s="193" t="s">
        <v>19</v>
      </c>
      <c r="L123" s="198"/>
      <c r="M123" s="199" t="s">
        <v>19</v>
      </c>
      <c r="N123" s="200" t="s">
        <v>43</v>
      </c>
      <c r="O123" s="75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AR123" s="13" t="s">
        <v>99</v>
      </c>
      <c r="AT123" s="13" t="s">
        <v>135</v>
      </c>
      <c r="AU123" s="13" t="s">
        <v>77</v>
      </c>
      <c r="AY123" s="13" t="s">
        <v>134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13" t="s">
        <v>77</v>
      </c>
      <c r="BK123" s="203">
        <f>ROUND(I123*H123,2)</f>
        <v>0</v>
      </c>
      <c r="BL123" s="13" t="s">
        <v>87</v>
      </c>
      <c r="BM123" s="13" t="s">
        <v>249</v>
      </c>
    </row>
    <row r="124" s="9" customFormat="1" ht="25.92" customHeight="1">
      <c r="B124" s="177"/>
      <c r="C124" s="178"/>
      <c r="D124" s="179" t="s">
        <v>71</v>
      </c>
      <c r="E124" s="180" t="s">
        <v>132</v>
      </c>
      <c r="F124" s="180" t="s">
        <v>133</v>
      </c>
      <c r="G124" s="178"/>
      <c r="H124" s="178"/>
      <c r="I124" s="181"/>
      <c r="J124" s="182">
        <f>BK124</f>
        <v>0</v>
      </c>
      <c r="K124" s="178"/>
      <c r="L124" s="183"/>
      <c r="M124" s="184"/>
      <c r="N124" s="185"/>
      <c r="O124" s="185"/>
      <c r="P124" s="186">
        <f>SUM(P125:P135)</f>
        <v>0</v>
      </c>
      <c r="Q124" s="185"/>
      <c r="R124" s="186">
        <f>SUM(R125:R135)</f>
        <v>0</v>
      </c>
      <c r="S124" s="185"/>
      <c r="T124" s="187">
        <f>SUM(T125:T135)</f>
        <v>0</v>
      </c>
      <c r="AR124" s="188" t="s">
        <v>77</v>
      </c>
      <c r="AT124" s="189" t="s">
        <v>71</v>
      </c>
      <c r="AU124" s="189" t="s">
        <v>72</v>
      </c>
      <c r="AY124" s="188" t="s">
        <v>134</v>
      </c>
      <c r="BK124" s="190">
        <f>SUM(BK125:BK135)</f>
        <v>0</v>
      </c>
    </row>
    <row r="125" s="1" customFormat="1" ht="14.4" customHeight="1">
      <c r="B125" s="34"/>
      <c r="C125" s="204" t="s">
        <v>72</v>
      </c>
      <c r="D125" s="204" t="s">
        <v>358</v>
      </c>
      <c r="E125" s="205" t="s">
        <v>139</v>
      </c>
      <c r="F125" s="206" t="s">
        <v>140</v>
      </c>
      <c r="G125" s="207" t="s">
        <v>138</v>
      </c>
      <c r="H125" s="208">
        <v>2</v>
      </c>
      <c r="I125" s="209"/>
      <c r="J125" s="210">
        <f>ROUND(I125*H125,2)</f>
        <v>0</v>
      </c>
      <c r="K125" s="206" t="s">
        <v>19</v>
      </c>
      <c r="L125" s="39"/>
      <c r="M125" s="211" t="s">
        <v>19</v>
      </c>
      <c r="N125" s="212" t="s">
        <v>43</v>
      </c>
      <c r="O125" s="75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AR125" s="13" t="s">
        <v>87</v>
      </c>
      <c r="AT125" s="13" t="s">
        <v>358</v>
      </c>
      <c r="AU125" s="13" t="s">
        <v>77</v>
      </c>
      <c r="AY125" s="13" t="s">
        <v>134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13" t="s">
        <v>77</v>
      </c>
      <c r="BK125" s="203">
        <f>ROUND(I125*H125,2)</f>
        <v>0</v>
      </c>
      <c r="BL125" s="13" t="s">
        <v>87</v>
      </c>
      <c r="BM125" s="13" t="s">
        <v>257</v>
      </c>
    </row>
    <row r="126" s="1" customFormat="1" ht="14.4" customHeight="1">
      <c r="B126" s="34"/>
      <c r="C126" s="204" t="s">
        <v>72</v>
      </c>
      <c r="D126" s="204" t="s">
        <v>358</v>
      </c>
      <c r="E126" s="205" t="s">
        <v>141</v>
      </c>
      <c r="F126" s="206" t="s">
        <v>142</v>
      </c>
      <c r="G126" s="207" t="s">
        <v>138</v>
      </c>
      <c r="H126" s="208">
        <v>1</v>
      </c>
      <c r="I126" s="209"/>
      <c r="J126" s="210">
        <f>ROUND(I126*H126,2)</f>
        <v>0</v>
      </c>
      <c r="K126" s="206" t="s">
        <v>19</v>
      </c>
      <c r="L126" s="39"/>
      <c r="M126" s="211" t="s">
        <v>19</v>
      </c>
      <c r="N126" s="212" t="s">
        <v>43</v>
      </c>
      <c r="O126" s="75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AR126" s="13" t="s">
        <v>87</v>
      </c>
      <c r="AT126" s="13" t="s">
        <v>358</v>
      </c>
      <c r="AU126" s="13" t="s">
        <v>77</v>
      </c>
      <c r="AY126" s="13" t="s">
        <v>134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3" t="s">
        <v>77</v>
      </c>
      <c r="BK126" s="203">
        <f>ROUND(I126*H126,2)</f>
        <v>0</v>
      </c>
      <c r="BL126" s="13" t="s">
        <v>87</v>
      </c>
      <c r="BM126" s="13" t="s">
        <v>260</v>
      </c>
    </row>
    <row r="127" s="1" customFormat="1" ht="14.4" customHeight="1">
      <c r="B127" s="34"/>
      <c r="C127" s="204" t="s">
        <v>72</v>
      </c>
      <c r="D127" s="204" t="s">
        <v>358</v>
      </c>
      <c r="E127" s="205" t="s">
        <v>370</v>
      </c>
      <c r="F127" s="206" t="s">
        <v>184</v>
      </c>
      <c r="G127" s="207" t="s">
        <v>185</v>
      </c>
      <c r="H127" s="208">
        <v>1</v>
      </c>
      <c r="I127" s="209"/>
      <c r="J127" s="210">
        <f>ROUND(I127*H127,2)</f>
        <v>0</v>
      </c>
      <c r="K127" s="206" t="s">
        <v>19</v>
      </c>
      <c r="L127" s="39"/>
      <c r="M127" s="211" t="s">
        <v>19</v>
      </c>
      <c r="N127" s="212" t="s">
        <v>43</v>
      </c>
      <c r="O127" s="75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AR127" s="13" t="s">
        <v>87</v>
      </c>
      <c r="AT127" s="13" t="s">
        <v>358</v>
      </c>
      <c r="AU127" s="13" t="s">
        <v>77</v>
      </c>
      <c r="AY127" s="13" t="s">
        <v>134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13" t="s">
        <v>77</v>
      </c>
      <c r="BK127" s="203">
        <f>ROUND(I127*H127,2)</f>
        <v>0</v>
      </c>
      <c r="BL127" s="13" t="s">
        <v>87</v>
      </c>
      <c r="BM127" s="13" t="s">
        <v>263</v>
      </c>
    </row>
    <row r="128" s="1" customFormat="1" ht="14.4" customHeight="1">
      <c r="B128" s="34"/>
      <c r="C128" s="204" t="s">
        <v>72</v>
      </c>
      <c r="D128" s="204" t="s">
        <v>358</v>
      </c>
      <c r="E128" s="205" t="s">
        <v>372</v>
      </c>
      <c r="F128" s="206" t="s">
        <v>373</v>
      </c>
      <c r="G128" s="207" t="s">
        <v>185</v>
      </c>
      <c r="H128" s="208">
        <v>1</v>
      </c>
      <c r="I128" s="209"/>
      <c r="J128" s="210">
        <f>ROUND(I128*H128,2)</f>
        <v>0</v>
      </c>
      <c r="K128" s="206" t="s">
        <v>19</v>
      </c>
      <c r="L128" s="39"/>
      <c r="M128" s="211" t="s">
        <v>19</v>
      </c>
      <c r="N128" s="212" t="s">
        <v>43</v>
      </c>
      <c r="O128" s="75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AR128" s="13" t="s">
        <v>87</v>
      </c>
      <c r="AT128" s="13" t="s">
        <v>358</v>
      </c>
      <c r="AU128" s="13" t="s">
        <v>77</v>
      </c>
      <c r="AY128" s="13" t="s">
        <v>134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13" t="s">
        <v>77</v>
      </c>
      <c r="BK128" s="203">
        <f>ROUND(I128*H128,2)</f>
        <v>0</v>
      </c>
      <c r="BL128" s="13" t="s">
        <v>87</v>
      </c>
      <c r="BM128" s="13" t="s">
        <v>266</v>
      </c>
    </row>
    <row r="129" s="1" customFormat="1" ht="14.4" customHeight="1">
      <c r="B129" s="34"/>
      <c r="C129" s="204" t="s">
        <v>72</v>
      </c>
      <c r="D129" s="204" t="s">
        <v>358</v>
      </c>
      <c r="E129" s="205" t="s">
        <v>387</v>
      </c>
      <c r="F129" s="206" t="s">
        <v>388</v>
      </c>
      <c r="G129" s="207" t="s">
        <v>138</v>
      </c>
      <c r="H129" s="208">
        <v>1</v>
      </c>
      <c r="I129" s="209"/>
      <c r="J129" s="210">
        <f>ROUND(I129*H129,2)</f>
        <v>0</v>
      </c>
      <c r="K129" s="206" t="s">
        <v>19</v>
      </c>
      <c r="L129" s="39"/>
      <c r="M129" s="211" t="s">
        <v>19</v>
      </c>
      <c r="N129" s="212" t="s">
        <v>43</v>
      </c>
      <c r="O129" s="75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AR129" s="13" t="s">
        <v>87</v>
      </c>
      <c r="AT129" s="13" t="s">
        <v>358</v>
      </c>
      <c r="AU129" s="13" t="s">
        <v>77</v>
      </c>
      <c r="AY129" s="13" t="s">
        <v>134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3" t="s">
        <v>77</v>
      </c>
      <c r="BK129" s="203">
        <f>ROUND(I129*H129,2)</f>
        <v>0</v>
      </c>
      <c r="BL129" s="13" t="s">
        <v>87</v>
      </c>
      <c r="BM129" s="13" t="s">
        <v>577</v>
      </c>
    </row>
    <row r="130" s="1" customFormat="1" ht="14.4" customHeight="1">
      <c r="B130" s="34"/>
      <c r="C130" s="204" t="s">
        <v>72</v>
      </c>
      <c r="D130" s="204" t="s">
        <v>358</v>
      </c>
      <c r="E130" s="205" t="s">
        <v>420</v>
      </c>
      <c r="F130" s="206" t="s">
        <v>421</v>
      </c>
      <c r="G130" s="207" t="s">
        <v>138</v>
      </c>
      <c r="H130" s="208">
        <v>8</v>
      </c>
      <c r="I130" s="209"/>
      <c r="J130" s="210">
        <f>ROUND(I130*H130,2)</f>
        <v>0</v>
      </c>
      <c r="K130" s="206" t="s">
        <v>19</v>
      </c>
      <c r="L130" s="39"/>
      <c r="M130" s="211" t="s">
        <v>19</v>
      </c>
      <c r="N130" s="212" t="s">
        <v>43</v>
      </c>
      <c r="O130" s="75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AR130" s="13" t="s">
        <v>87</v>
      </c>
      <c r="AT130" s="13" t="s">
        <v>358</v>
      </c>
      <c r="AU130" s="13" t="s">
        <v>77</v>
      </c>
      <c r="AY130" s="13" t="s">
        <v>134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3" t="s">
        <v>77</v>
      </c>
      <c r="BK130" s="203">
        <f>ROUND(I130*H130,2)</f>
        <v>0</v>
      </c>
      <c r="BL130" s="13" t="s">
        <v>87</v>
      </c>
      <c r="BM130" s="13" t="s">
        <v>269</v>
      </c>
    </row>
    <row r="131" s="1" customFormat="1" ht="14.4" customHeight="1">
      <c r="B131" s="34"/>
      <c r="C131" s="204" t="s">
        <v>72</v>
      </c>
      <c r="D131" s="204" t="s">
        <v>358</v>
      </c>
      <c r="E131" s="205" t="s">
        <v>423</v>
      </c>
      <c r="F131" s="206" t="s">
        <v>245</v>
      </c>
      <c r="G131" s="207" t="s">
        <v>138</v>
      </c>
      <c r="H131" s="208">
        <v>2</v>
      </c>
      <c r="I131" s="209"/>
      <c r="J131" s="210">
        <f>ROUND(I131*H131,2)</f>
        <v>0</v>
      </c>
      <c r="K131" s="206" t="s">
        <v>19</v>
      </c>
      <c r="L131" s="39"/>
      <c r="M131" s="211" t="s">
        <v>19</v>
      </c>
      <c r="N131" s="212" t="s">
        <v>43</v>
      </c>
      <c r="O131" s="75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AR131" s="13" t="s">
        <v>87</v>
      </c>
      <c r="AT131" s="13" t="s">
        <v>358</v>
      </c>
      <c r="AU131" s="13" t="s">
        <v>77</v>
      </c>
      <c r="AY131" s="13" t="s">
        <v>134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3" t="s">
        <v>77</v>
      </c>
      <c r="BK131" s="203">
        <f>ROUND(I131*H131,2)</f>
        <v>0</v>
      </c>
      <c r="BL131" s="13" t="s">
        <v>87</v>
      </c>
      <c r="BM131" s="13" t="s">
        <v>271</v>
      </c>
    </row>
    <row r="132" s="1" customFormat="1" ht="14.4" customHeight="1">
      <c r="B132" s="34"/>
      <c r="C132" s="204" t="s">
        <v>72</v>
      </c>
      <c r="D132" s="204" t="s">
        <v>358</v>
      </c>
      <c r="E132" s="205" t="s">
        <v>425</v>
      </c>
      <c r="F132" s="206" t="s">
        <v>426</v>
      </c>
      <c r="G132" s="207" t="s">
        <v>138</v>
      </c>
      <c r="H132" s="208">
        <v>8</v>
      </c>
      <c r="I132" s="209"/>
      <c r="J132" s="210">
        <f>ROUND(I132*H132,2)</f>
        <v>0</v>
      </c>
      <c r="K132" s="206" t="s">
        <v>19</v>
      </c>
      <c r="L132" s="39"/>
      <c r="M132" s="211" t="s">
        <v>19</v>
      </c>
      <c r="N132" s="212" t="s">
        <v>43</v>
      </c>
      <c r="O132" s="75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AR132" s="13" t="s">
        <v>87</v>
      </c>
      <c r="AT132" s="13" t="s">
        <v>358</v>
      </c>
      <c r="AU132" s="13" t="s">
        <v>77</v>
      </c>
      <c r="AY132" s="13" t="s">
        <v>134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3" t="s">
        <v>77</v>
      </c>
      <c r="BK132" s="203">
        <f>ROUND(I132*H132,2)</f>
        <v>0</v>
      </c>
      <c r="BL132" s="13" t="s">
        <v>87</v>
      </c>
      <c r="BM132" s="13" t="s">
        <v>274</v>
      </c>
    </row>
    <row r="133" s="1" customFormat="1" ht="14.4" customHeight="1">
      <c r="B133" s="34"/>
      <c r="C133" s="204" t="s">
        <v>72</v>
      </c>
      <c r="D133" s="204" t="s">
        <v>358</v>
      </c>
      <c r="E133" s="205" t="s">
        <v>428</v>
      </c>
      <c r="F133" s="206" t="s">
        <v>248</v>
      </c>
      <c r="G133" s="207" t="s">
        <v>138</v>
      </c>
      <c r="H133" s="208">
        <v>8</v>
      </c>
      <c r="I133" s="209"/>
      <c r="J133" s="210">
        <f>ROUND(I133*H133,2)</f>
        <v>0</v>
      </c>
      <c r="K133" s="206" t="s">
        <v>19</v>
      </c>
      <c r="L133" s="39"/>
      <c r="M133" s="211" t="s">
        <v>19</v>
      </c>
      <c r="N133" s="212" t="s">
        <v>43</v>
      </c>
      <c r="O133" s="75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AR133" s="13" t="s">
        <v>87</v>
      </c>
      <c r="AT133" s="13" t="s">
        <v>358</v>
      </c>
      <c r="AU133" s="13" t="s">
        <v>77</v>
      </c>
      <c r="AY133" s="13" t="s">
        <v>134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13" t="s">
        <v>77</v>
      </c>
      <c r="BK133" s="203">
        <f>ROUND(I133*H133,2)</f>
        <v>0</v>
      </c>
      <c r="BL133" s="13" t="s">
        <v>87</v>
      </c>
      <c r="BM133" s="13" t="s">
        <v>276</v>
      </c>
    </row>
    <row r="134" s="1" customFormat="1" ht="14.4" customHeight="1">
      <c r="B134" s="34"/>
      <c r="C134" s="204" t="s">
        <v>72</v>
      </c>
      <c r="D134" s="204" t="s">
        <v>358</v>
      </c>
      <c r="E134" s="205" t="s">
        <v>430</v>
      </c>
      <c r="F134" s="206" t="s">
        <v>251</v>
      </c>
      <c r="G134" s="207" t="s">
        <v>138</v>
      </c>
      <c r="H134" s="208">
        <v>1</v>
      </c>
      <c r="I134" s="209"/>
      <c r="J134" s="210">
        <f>ROUND(I134*H134,2)</f>
        <v>0</v>
      </c>
      <c r="K134" s="206" t="s">
        <v>19</v>
      </c>
      <c r="L134" s="39"/>
      <c r="M134" s="211" t="s">
        <v>19</v>
      </c>
      <c r="N134" s="212" t="s">
        <v>43</v>
      </c>
      <c r="O134" s="75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AR134" s="13" t="s">
        <v>87</v>
      </c>
      <c r="AT134" s="13" t="s">
        <v>358</v>
      </c>
      <c r="AU134" s="13" t="s">
        <v>77</v>
      </c>
      <c r="AY134" s="13" t="s">
        <v>134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3" t="s">
        <v>77</v>
      </c>
      <c r="BK134" s="203">
        <f>ROUND(I134*H134,2)</f>
        <v>0</v>
      </c>
      <c r="BL134" s="13" t="s">
        <v>87</v>
      </c>
      <c r="BM134" s="13" t="s">
        <v>279</v>
      </c>
    </row>
    <row r="135" s="1" customFormat="1" ht="14.4" customHeight="1">
      <c r="B135" s="34"/>
      <c r="C135" s="204" t="s">
        <v>72</v>
      </c>
      <c r="D135" s="204" t="s">
        <v>358</v>
      </c>
      <c r="E135" s="205" t="s">
        <v>432</v>
      </c>
      <c r="F135" s="206" t="s">
        <v>433</v>
      </c>
      <c r="G135" s="207" t="s">
        <v>138</v>
      </c>
      <c r="H135" s="208">
        <v>2</v>
      </c>
      <c r="I135" s="209"/>
      <c r="J135" s="210">
        <f>ROUND(I135*H135,2)</f>
        <v>0</v>
      </c>
      <c r="K135" s="206" t="s">
        <v>19</v>
      </c>
      <c r="L135" s="39"/>
      <c r="M135" s="211" t="s">
        <v>19</v>
      </c>
      <c r="N135" s="212" t="s">
        <v>43</v>
      </c>
      <c r="O135" s="75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AR135" s="13" t="s">
        <v>87</v>
      </c>
      <c r="AT135" s="13" t="s">
        <v>358</v>
      </c>
      <c r="AU135" s="13" t="s">
        <v>77</v>
      </c>
      <c r="AY135" s="13" t="s">
        <v>134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3" t="s">
        <v>77</v>
      </c>
      <c r="BK135" s="203">
        <f>ROUND(I135*H135,2)</f>
        <v>0</v>
      </c>
      <c r="BL135" s="13" t="s">
        <v>87</v>
      </c>
      <c r="BM135" s="13" t="s">
        <v>282</v>
      </c>
    </row>
    <row r="136" s="9" customFormat="1" ht="25.92" customHeight="1">
      <c r="B136" s="177"/>
      <c r="C136" s="178"/>
      <c r="D136" s="179" t="s">
        <v>71</v>
      </c>
      <c r="E136" s="180" t="s">
        <v>253</v>
      </c>
      <c r="F136" s="180" t="s">
        <v>297</v>
      </c>
      <c r="G136" s="178"/>
      <c r="H136" s="178"/>
      <c r="I136" s="181"/>
      <c r="J136" s="182">
        <f>BK136</f>
        <v>0</v>
      </c>
      <c r="K136" s="178"/>
      <c r="L136" s="183"/>
      <c r="M136" s="184"/>
      <c r="N136" s="185"/>
      <c r="O136" s="185"/>
      <c r="P136" s="186">
        <f>SUM(P137:P144)</f>
        <v>0</v>
      </c>
      <c r="Q136" s="185"/>
      <c r="R136" s="186">
        <f>SUM(R137:R144)</f>
        <v>0</v>
      </c>
      <c r="S136" s="185"/>
      <c r="T136" s="187">
        <f>SUM(T137:T144)</f>
        <v>0</v>
      </c>
      <c r="AR136" s="188" t="s">
        <v>77</v>
      </c>
      <c r="AT136" s="189" t="s">
        <v>71</v>
      </c>
      <c r="AU136" s="189" t="s">
        <v>72</v>
      </c>
      <c r="AY136" s="188" t="s">
        <v>134</v>
      </c>
      <c r="BK136" s="190">
        <f>SUM(BK137:BK144)</f>
        <v>0</v>
      </c>
    </row>
    <row r="137" s="1" customFormat="1" ht="14.4" customHeight="1">
      <c r="B137" s="34"/>
      <c r="C137" s="204" t="s">
        <v>72</v>
      </c>
      <c r="D137" s="204" t="s">
        <v>358</v>
      </c>
      <c r="E137" s="205" t="s">
        <v>469</v>
      </c>
      <c r="F137" s="206" t="s">
        <v>299</v>
      </c>
      <c r="G137" s="207" t="s">
        <v>138</v>
      </c>
      <c r="H137" s="208">
        <v>3</v>
      </c>
      <c r="I137" s="209"/>
      <c r="J137" s="210">
        <f>ROUND(I137*H137,2)</f>
        <v>0</v>
      </c>
      <c r="K137" s="206" t="s">
        <v>19</v>
      </c>
      <c r="L137" s="39"/>
      <c r="M137" s="211" t="s">
        <v>19</v>
      </c>
      <c r="N137" s="212" t="s">
        <v>43</v>
      </c>
      <c r="O137" s="75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AR137" s="13" t="s">
        <v>87</v>
      </c>
      <c r="AT137" s="13" t="s">
        <v>358</v>
      </c>
      <c r="AU137" s="13" t="s">
        <v>77</v>
      </c>
      <c r="AY137" s="13" t="s">
        <v>134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3" t="s">
        <v>77</v>
      </c>
      <c r="BK137" s="203">
        <f>ROUND(I137*H137,2)</f>
        <v>0</v>
      </c>
      <c r="BL137" s="13" t="s">
        <v>87</v>
      </c>
      <c r="BM137" s="13" t="s">
        <v>285</v>
      </c>
    </row>
    <row r="138" s="1" customFormat="1" ht="14.4" customHeight="1">
      <c r="B138" s="34"/>
      <c r="C138" s="204" t="s">
        <v>72</v>
      </c>
      <c r="D138" s="204" t="s">
        <v>358</v>
      </c>
      <c r="E138" s="205" t="s">
        <v>471</v>
      </c>
      <c r="F138" s="206" t="s">
        <v>302</v>
      </c>
      <c r="G138" s="207" t="s">
        <v>138</v>
      </c>
      <c r="H138" s="208">
        <v>1</v>
      </c>
      <c r="I138" s="209"/>
      <c r="J138" s="210">
        <f>ROUND(I138*H138,2)</f>
        <v>0</v>
      </c>
      <c r="K138" s="206" t="s">
        <v>19</v>
      </c>
      <c r="L138" s="39"/>
      <c r="M138" s="211" t="s">
        <v>19</v>
      </c>
      <c r="N138" s="212" t="s">
        <v>43</v>
      </c>
      <c r="O138" s="75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AR138" s="13" t="s">
        <v>87</v>
      </c>
      <c r="AT138" s="13" t="s">
        <v>358</v>
      </c>
      <c r="AU138" s="13" t="s">
        <v>77</v>
      </c>
      <c r="AY138" s="13" t="s">
        <v>134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3" t="s">
        <v>77</v>
      </c>
      <c r="BK138" s="203">
        <f>ROUND(I138*H138,2)</f>
        <v>0</v>
      </c>
      <c r="BL138" s="13" t="s">
        <v>87</v>
      </c>
      <c r="BM138" s="13" t="s">
        <v>289</v>
      </c>
    </row>
    <row r="139" s="1" customFormat="1" ht="14.4" customHeight="1">
      <c r="B139" s="34"/>
      <c r="C139" s="204" t="s">
        <v>72</v>
      </c>
      <c r="D139" s="204" t="s">
        <v>358</v>
      </c>
      <c r="E139" s="205" t="s">
        <v>473</v>
      </c>
      <c r="F139" s="206" t="s">
        <v>305</v>
      </c>
      <c r="G139" s="207" t="s">
        <v>138</v>
      </c>
      <c r="H139" s="208">
        <v>2</v>
      </c>
      <c r="I139" s="209"/>
      <c r="J139" s="210">
        <f>ROUND(I139*H139,2)</f>
        <v>0</v>
      </c>
      <c r="K139" s="206" t="s">
        <v>19</v>
      </c>
      <c r="L139" s="39"/>
      <c r="M139" s="211" t="s">
        <v>19</v>
      </c>
      <c r="N139" s="212" t="s">
        <v>43</v>
      </c>
      <c r="O139" s="75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AR139" s="13" t="s">
        <v>87</v>
      </c>
      <c r="AT139" s="13" t="s">
        <v>358</v>
      </c>
      <c r="AU139" s="13" t="s">
        <v>77</v>
      </c>
      <c r="AY139" s="13" t="s">
        <v>134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3" t="s">
        <v>77</v>
      </c>
      <c r="BK139" s="203">
        <f>ROUND(I139*H139,2)</f>
        <v>0</v>
      </c>
      <c r="BL139" s="13" t="s">
        <v>87</v>
      </c>
      <c r="BM139" s="13" t="s">
        <v>292</v>
      </c>
    </row>
    <row r="140" s="1" customFormat="1" ht="30.6" customHeight="1">
      <c r="B140" s="34"/>
      <c r="C140" s="204" t="s">
        <v>72</v>
      </c>
      <c r="D140" s="204" t="s">
        <v>358</v>
      </c>
      <c r="E140" s="205" t="s">
        <v>590</v>
      </c>
      <c r="F140" s="206" t="s">
        <v>278</v>
      </c>
      <c r="G140" s="207" t="s">
        <v>138</v>
      </c>
      <c r="H140" s="208">
        <v>2</v>
      </c>
      <c r="I140" s="209"/>
      <c r="J140" s="210">
        <f>ROUND(I140*H140,2)</f>
        <v>0</v>
      </c>
      <c r="K140" s="206" t="s">
        <v>19</v>
      </c>
      <c r="L140" s="39"/>
      <c r="M140" s="211" t="s">
        <v>19</v>
      </c>
      <c r="N140" s="212" t="s">
        <v>43</v>
      </c>
      <c r="O140" s="75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AR140" s="13" t="s">
        <v>87</v>
      </c>
      <c r="AT140" s="13" t="s">
        <v>358</v>
      </c>
      <c r="AU140" s="13" t="s">
        <v>77</v>
      </c>
      <c r="AY140" s="13" t="s">
        <v>134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3" t="s">
        <v>77</v>
      </c>
      <c r="BK140" s="203">
        <f>ROUND(I140*H140,2)</f>
        <v>0</v>
      </c>
      <c r="BL140" s="13" t="s">
        <v>87</v>
      </c>
      <c r="BM140" s="13" t="s">
        <v>578</v>
      </c>
    </row>
    <row r="141" s="1" customFormat="1" ht="14.4" customHeight="1">
      <c r="B141" s="34"/>
      <c r="C141" s="204" t="s">
        <v>72</v>
      </c>
      <c r="D141" s="204" t="s">
        <v>358</v>
      </c>
      <c r="E141" s="205" t="s">
        <v>480</v>
      </c>
      <c r="F141" s="206" t="s">
        <v>315</v>
      </c>
      <c r="G141" s="207" t="s">
        <v>138</v>
      </c>
      <c r="H141" s="208">
        <v>2</v>
      </c>
      <c r="I141" s="209"/>
      <c r="J141" s="210">
        <f>ROUND(I141*H141,2)</f>
        <v>0</v>
      </c>
      <c r="K141" s="206" t="s">
        <v>19</v>
      </c>
      <c r="L141" s="39"/>
      <c r="M141" s="211" t="s">
        <v>19</v>
      </c>
      <c r="N141" s="212" t="s">
        <v>43</v>
      </c>
      <c r="O141" s="75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AR141" s="13" t="s">
        <v>87</v>
      </c>
      <c r="AT141" s="13" t="s">
        <v>358</v>
      </c>
      <c r="AU141" s="13" t="s">
        <v>77</v>
      </c>
      <c r="AY141" s="13" t="s">
        <v>134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3" t="s">
        <v>77</v>
      </c>
      <c r="BK141" s="203">
        <f>ROUND(I141*H141,2)</f>
        <v>0</v>
      </c>
      <c r="BL141" s="13" t="s">
        <v>87</v>
      </c>
      <c r="BM141" s="13" t="s">
        <v>579</v>
      </c>
    </row>
    <row r="142" s="1" customFormat="1" ht="14.4" customHeight="1">
      <c r="B142" s="34"/>
      <c r="C142" s="204" t="s">
        <v>72</v>
      </c>
      <c r="D142" s="204" t="s">
        <v>358</v>
      </c>
      <c r="E142" s="205" t="s">
        <v>482</v>
      </c>
      <c r="F142" s="206" t="s">
        <v>318</v>
      </c>
      <c r="G142" s="207" t="s">
        <v>138</v>
      </c>
      <c r="H142" s="208">
        <v>4</v>
      </c>
      <c r="I142" s="209"/>
      <c r="J142" s="210">
        <f>ROUND(I142*H142,2)</f>
        <v>0</v>
      </c>
      <c r="K142" s="206" t="s">
        <v>19</v>
      </c>
      <c r="L142" s="39"/>
      <c r="M142" s="211" t="s">
        <v>19</v>
      </c>
      <c r="N142" s="212" t="s">
        <v>43</v>
      </c>
      <c r="O142" s="75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AR142" s="13" t="s">
        <v>87</v>
      </c>
      <c r="AT142" s="13" t="s">
        <v>358</v>
      </c>
      <c r="AU142" s="13" t="s">
        <v>77</v>
      </c>
      <c r="AY142" s="13" t="s">
        <v>134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3" t="s">
        <v>77</v>
      </c>
      <c r="BK142" s="203">
        <f>ROUND(I142*H142,2)</f>
        <v>0</v>
      </c>
      <c r="BL142" s="13" t="s">
        <v>87</v>
      </c>
      <c r="BM142" s="13" t="s">
        <v>295</v>
      </c>
    </row>
    <row r="143" s="1" customFormat="1" ht="14.4" customHeight="1">
      <c r="B143" s="34"/>
      <c r="C143" s="204" t="s">
        <v>72</v>
      </c>
      <c r="D143" s="204" t="s">
        <v>358</v>
      </c>
      <c r="E143" s="205" t="s">
        <v>484</v>
      </c>
      <c r="F143" s="206" t="s">
        <v>321</v>
      </c>
      <c r="G143" s="207" t="s">
        <v>138</v>
      </c>
      <c r="H143" s="208">
        <v>4</v>
      </c>
      <c r="I143" s="209"/>
      <c r="J143" s="210">
        <f>ROUND(I143*H143,2)</f>
        <v>0</v>
      </c>
      <c r="K143" s="206" t="s">
        <v>19</v>
      </c>
      <c r="L143" s="39"/>
      <c r="M143" s="211" t="s">
        <v>19</v>
      </c>
      <c r="N143" s="212" t="s">
        <v>43</v>
      </c>
      <c r="O143" s="75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AR143" s="13" t="s">
        <v>87</v>
      </c>
      <c r="AT143" s="13" t="s">
        <v>358</v>
      </c>
      <c r="AU143" s="13" t="s">
        <v>77</v>
      </c>
      <c r="AY143" s="13" t="s">
        <v>134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3" t="s">
        <v>77</v>
      </c>
      <c r="BK143" s="203">
        <f>ROUND(I143*H143,2)</f>
        <v>0</v>
      </c>
      <c r="BL143" s="13" t="s">
        <v>87</v>
      </c>
      <c r="BM143" s="13" t="s">
        <v>580</v>
      </c>
    </row>
    <row r="144" s="1" customFormat="1" ht="14.4" customHeight="1">
      <c r="B144" s="34"/>
      <c r="C144" s="204" t="s">
        <v>72</v>
      </c>
      <c r="D144" s="204" t="s">
        <v>358</v>
      </c>
      <c r="E144" s="205" t="s">
        <v>486</v>
      </c>
      <c r="F144" s="206" t="s">
        <v>324</v>
      </c>
      <c r="G144" s="207" t="s">
        <v>138</v>
      </c>
      <c r="H144" s="208">
        <v>4</v>
      </c>
      <c r="I144" s="209"/>
      <c r="J144" s="210">
        <f>ROUND(I144*H144,2)</f>
        <v>0</v>
      </c>
      <c r="K144" s="206" t="s">
        <v>19</v>
      </c>
      <c r="L144" s="39"/>
      <c r="M144" s="211" t="s">
        <v>19</v>
      </c>
      <c r="N144" s="212" t="s">
        <v>43</v>
      </c>
      <c r="O144" s="75"/>
      <c r="P144" s="201">
        <f>O144*H144</f>
        <v>0</v>
      </c>
      <c r="Q144" s="201">
        <v>0</v>
      </c>
      <c r="R144" s="201">
        <f>Q144*H144</f>
        <v>0</v>
      </c>
      <c r="S144" s="201">
        <v>0</v>
      </c>
      <c r="T144" s="202">
        <f>S144*H144</f>
        <v>0</v>
      </c>
      <c r="AR144" s="13" t="s">
        <v>87</v>
      </c>
      <c r="AT144" s="13" t="s">
        <v>358</v>
      </c>
      <c r="AU144" s="13" t="s">
        <v>77</v>
      </c>
      <c r="AY144" s="13" t="s">
        <v>134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3" t="s">
        <v>77</v>
      </c>
      <c r="BK144" s="203">
        <f>ROUND(I144*H144,2)</f>
        <v>0</v>
      </c>
      <c r="BL144" s="13" t="s">
        <v>87</v>
      </c>
      <c r="BM144" s="13" t="s">
        <v>300</v>
      </c>
    </row>
    <row r="145" s="9" customFormat="1" ht="25.92" customHeight="1">
      <c r="B145" s="177"/>
      <c r="C145" s="178"/>
      <c r="D145" s="179" t="s">
        <v>71</v>
      </c>
      <c r="E145" s="180" t="s">
        <v>296</v>
      </c>
      <c r="F145" s="180" t="s">
        <v>327</v>
      </c>
      <c r="G145" s="178"/>
      <c r="H145" s="178"/>
      <c r="I145" s="181"/>
      <c r="J145" s="182">
        <f>BK145</f>
        <v>0</v>
      </c>
      <c r="K145" s="178"/>
      <c r="L145" s="183"/>
      <c r="M145" s="184"/>
      <c r="N145" s="185"/>
      <c r="O145" s="185"/>
      <c r="P145" s="186">
        <f>SUM(P146:P162)</f>
        <v>0</v>
      </c>
      <c r="Q145" s="185"/>
      <c r="R145" s="186">
        <f>SUM(R146:R162)</f>
        <v>0</v>
      </c>
      <c r="S145" s="185"/>
      <c r="T145" s="187">
        <f>SUM(T146:T162)</f>
        <v>0</v>
      </c>
      <c r="AR145" s="188" t="s">
        <v>77</v>
      </c>
      <c r="AT145" s="189" t="s">
        <v>71</v>
      </c>
      <c r="AU145" s="189" t="s">
        <v>72</v>
      </c>
      <c r="AY145" s="188" t="s">
        <v>134</v>
      </c>
      <c r="BK145" s="190">
        <f>SUM(BK146:BK162)</f>
        <v>0</v>
      </c>
    </row>
    <row r="146" s="1" customFormat="1" ht="14.4" customHeight="1">
      <c r="B146" s="34"/>
      <c r="C146" s="204" t="s">
        <v>72</v>
      </c>
      <c r="D146" s="204" t="s">
        <v>358</v>
      </c>
      <c r="E146" s="205" t="s">
        <v>488</v>
      </c>
      <c r="F146" s="206" t="s">
        <v>489</v>
      </c>
      <c r="G146" s="207" t="s">
        <v>150</v>
      </c>
      <c r="H146" s="208">
        <v>30</v>
      </c>
      <c r="I146" s="209"/>
      <c r="J146" s="210">
        <f>ROUND(I146*H146,2)</f>
        <v>0</v>
      </c>
      <c r="K146" s="206" t="s">
        <v>19</v>
      </c>
      <c r="L146" s="39"/>
      <c r="M146" s="211" t="s">
        <v>19</v>
      </c>
      <c r="N146" s="212" t="s">
        <v>43</v>
      </c>
      <c r="O146" s="75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AR146" s="13" t="s">
        <v>87</v>
      </c>
      <c r="AT146" s="13" t="s">
        <v>358</v>
      </c>
      <c r="AU146" s="13" t="s">
        <v>77</v>
      </c>
      <c r="AY146" s="13" t="s">
        <v>134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13" t="s">
        <v>77</v>
      </c>
      <c r="BK146" s="203">
        <f>ROUND(I146*H146,2)</f>
        <v>0</v>
      </c>
      <c r="BL146" s="13" t="s">
        <v>87</v>
      </c>
      <c r="BM146" s="13" t="s">
        <v>303</v>
      </c>
    </row>
    <row r="147" s="1" customFormat="1" ht="14.4" customHeight="1">
      <c r="B147" s="34"/>
      <c r="C147" s="204" t="s">
        <v>72</v>
      </c>
      <c r="D147" s="204" t="s">
        <v>358</v>
      </c>
      <c r="E147" s="205" t="s">
        <v>491</v>
      </c>
      <c r="F147" s="206" t="s">
        <v>492</v>
      </c>
      <c r="G147" s="207" t="s">
        <v>150</v>
      </c>
      <c r="H147" s="208">
        <v>280</v>
      </c>
      <c r="I147" s="209"/>
      <c r="J147" s="210">
        <f>ROUND(I147*H147,2)</f>
        <v>0</v>
      </c>
      <c r="K147" s="206" t="s">
        <v>19</v>
      </c>
      <c r="L147" s="39"/>
      <c r="M147" s="211" t="s">
        <v>19</v>
      </c>
      <c r="N147" s="212" t="s">
        <v>43</v>
      </c>
      <c r="O147" s="75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AR147" s="13" t="s">
        <v>87</v>
      </c>
      <c r="AT147" s="13" t="s">
        <v>358</v>
      </c>
      <c r="AU147" s="13" t="s">
        <v>77</v>
      </c>
      <c r="AY147" s="13" t="s">
        <v>134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3" t="s">
        <v>77</v>
      </c>
      <c r="BK147" s="203">
        <f>ROUND(I147*H147,2)</f>
        <v>0</v>
      </c>
      <c r="BL147" s="13" t="s">
        <v>87</v>
      </c>
      <c r="BM147" s="13" t="s">
        <v>306</v>
      </c>
    </row>
    <row r="148" s="1" customFormat="1" ht="14.4" customHeight="1">
      <c r="B148" s="34"/>
      <c r="C148" s="204" t="s">
        <v>72</v>
      </c>
      <c r="D148" s="204" t="s">
        <v>358</v>
      </c>
      <c r="E148" s="205" t="s">
        <v>496</v>
      </c>
      <c r="F148" s="206" t="s">
        <v>497</v>
      </c>
      <c r="G148" s="207" t="s">
        <v>150</v>
      </c>
      <c r="H148" s="208">
        <v>120</v>
      </c>
      <c r="I148" s="209"/>
      <c r="J148" s="210">
        <f>ROUND(I148*H148,2)</f>
        <v>0</v>
      </c>
      <c r="K148" s="206" t="s">
        <v>19</v>
      </c>
      <c r="L148" s="39"/>
      <c r="M148" s="211" t="s">
        <v>19</v>
      </c>
      <c r="N148" s="212" t="s">
        <v>43</v>
      </c>
      <c r="O148" s="75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AR148" s="13" t="s">
        <v>87</v>
      </c>
      <c r="AT148" s="13" t="s">
        <v>358</v>
      </c>
      <c r="AU148" s="13" t="s">
        <v>77</v>
      </c>
      <c r="AY148" s="13" t="s">
        <v>134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13" t="s">
        <v>77</v>
      </c>
      <c r="BK148" s="203">
        <f>ROUND(I148*H148,2)</f>
        <v>0</v>
      </c>
      <c r="BL148" s="13" t="s">
        <v>87</v>
      </c>
      <c r="BM148" s="13" t="s">
        <v>309</v>
      </c>
    </row>
    <row r="149" s="1" customFormat="1" ht="14.4" customHeight="1">
      <c r="B149" s="34"/>
      <c r="C149" s="204" t="s">
        <v>72</v>
      </c>
      <c r="D149" s="204" t="s">
        <v>358</v>
      </c>
      <c r="E149" s="205" t="s">
        <v>331</v>
      </c>
      <c r="F149" s="206" t="s">
        <v>332</v>
      </c>
      <c r="G149" s="207" t="s">
        <v>150</v>
      </c>
      <c r="H149" s="208">
        <v>280</v>
      </c>
      <c r="I149" s="209"/>
      <c r="J149" s="210">
        <f>ROUND(I149*H149,2)</f>
        <v>0</v>
      </c>
      <c r="K149" s="206" t="s">
        <v>19</v>
      </c>
      <c r="L149" s="39"/>
      <c r="M149" s="211" t="s">
        <v>19</v>
      </c>
      <c r="N149" s="212" t="s">
        <v>43</v>
      </c>
      <c r="O149" s="75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AR149" s="13" t="s">
        <v>87</v>
      </c>
      <c r="AT149" s="13" t="s">
        <v>358</v>
      </c>
      <c r="AU149" s="13" t="s">
        <v>77</v>
      </c>
      <c r="AY149" s="13" t="s">
        <v>134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13" t="s">
        <v>77</v>
      </c>
      <c r="BK149" s="203">
        <f>ROUND(I149*H149,2)</f>
        <v>0</v>
      </c>
      <c r="BL149" s="13" t="s">
        <v>87</v>
      </c>
      <c r="BM149" s="13" t="s">
        <v>312</v>
      </c>
    </row>
    <row r="150" s="1" customFormat="1" ht="14.4" customHeight="1">
      <c r="B150" s="34"/>
      <c r="C150" s="204" t="s">
        <v>72</v>
      </c>
      <c r="D150" s="204" t="s">
        <v>358</v>
      </c>
      <c r="E150" s="205" t="s">
        <v>570</v>
      </c>
      <c r="F150" s="206" t="s">
        <v>571</v>
      </c>
      <c r="G150" s="207" t="s">
        <v>150</v>
      </c>
      <c r="H150" s="208">
        <v>20</v>
      </c>
      <c r="I150" s="209"/>
      <c r="J150" s="210">
        <f>ROUND(I150*H150,2)</f>
        <v>0</v>
      </c>
      <c r="K150" s="206" t="s">
        <v>19</v>
      </c>
      <c r="L150" s="39"/>
      <c r="M150" s="211" t="s">
        <v>19</v>
      </c>
      <c r="N150" s="212" t="s">
        <v>43</v>
      </c>
      <c r="O150" s="75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AR150" s="13" t="s">
        <v>87</v>
      </c>
      <c r="AT150" s="13" t="s">
        <v>358</v>
      </c>
      <c r="AU150" s="13" t="s">
        <v>77</v>
      </c>
      <c r="AY150" s="13" t="s">
        <v>134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3" t="s">
        <v>77</v>
      </c>
      <c r="BK150" s="203">
        <f>ROUND(I150*H150,2)</f>
        <v>0</v>
      </c>
      <c r="BL150" s="13" t="s">
        <v>87</v>
      </c>
      <c r="BM150" s="13" t="s">
        <v>581</v>
      </c>
    </row>
    <row r="151" s="1" customFormat="1" ht="14.4" customHeight="1">
      <c r="B151" s="34"/>
      <c r="C151" s="204" t="s">
        <v>72</v>
      </c>
      <c r="D151" s="204" t="s">
        <v>358</v>
      </c>
      <c r="E151" s="205" t="s">
        <v>573</v>
      </c>
      <c r="F151" s="206" t="s">
        <v>574</v>
      </c>
      <c r="G151" s="207" t="s">
        <v>138</v>
      </c>
      <c r="H151" s="208">
        <v>6</v>
      </c>
      <c r="I151" s="209"/>
      <c r="J151" s="210">
        <f>ROUND(I151*H151,2)</f>
        <v>0</v>
      </c>
      <c r="K151" s="206" t="s">
        <v>19</v>
      </c>
      <c r="L151" s="39"/>
      <c r="M151" s="211" t="s">
        <v>19</v>
      </c>
      <c r="N151" s="212" t="s">
        <v>43</v>
      </c>
      <c r="O151" s="75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AR151" s="13" t="s">
        <v>87</v>
      </c>
      <c r="AT151" s="13" t="s">
        <v>358</v>
      </c>
      <c r="AU151" s="13" t="s">
        <v>77</v>
      </c>
      <c r="AY151" s="13" t="s">
        <v>134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3" t="s">
        <v>77</v>
      </c>
      <c r="BK151" s="203">
        <f>ROUND(I151*H151,2)</f>
        <v>0</v>
      </c>
      <c r="BL151" s="13" t="s">
        <v>87</v>
      </c>
      <c r="BM151" s="13" t="s">
        <v>316</v>
      </c>
    </row>
    <row r="152" s="1" customFormat="1" ht="14.4" customHeight="1">
      <c r="B152" s="34"/>
      <c r="C152" s="204" t="s">
        <v>72</v>
      </c>
      <c r="D152" s="204" t="s">
        <v>358</v>
      </c>
      <c r="E152" s="205" t="s">
        <v>575</v>
      </c>
      <c r="F152" s="206" t="s">
        <v>576</v>
      </c>
      <c r="G152" s="207" t="s">
        <v>138</v>
      </c>
      <c r="H152" s="208">
        <v>6</v>
      </c>
      <c r="I152" s="209"/>
      <c r="J152" s="210">
        <f>ROUND(I152*H152,2)</f>
        <v>0</v>
      </c>
      <c r="K152" s="206" t="s">
        <v>19</v>
      </c>
      <c r="L152" s="39"/>
      <c r="M152" s="211" t="s">
        <v>19</v>
      </c>
      <c r="N152" s="212" t="s">
        <v>43</v>
      </c>
      <c r="O152" s="75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AR152" s="13" t="s">
        <v>87</v>
      </c>
      <c r="AT152" s="13" t="s">
        <v>358</v>
      </c>
      <c r="AU152" s="13" t="s">
        <v>77</v>
      </c>
      <c r="AY152" s="13" t="s">
        <v>134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13" t="s">
        <v>77</v>
      </c>
      <c r="BK152" s="203">
        <f>ROUND(I152*H152,2)</f>
        <v>0</v>
      </c>
      <c r="BL152" s="13" t="s">
        <v>87</v>
      </c>
      <c r="BM152" s="13" t="s">
        <v>319</v>
      </c>
    </row>
    <row r="153" s="1" customFormat="1" ht="14.4" customHeight="1">
      <c r="B153" s="34"/>
      <c r="C153" s="204" t="s">
        <v>72</v>
      </c>
      <c r="D153" s="204" t="s">
        <v>358</v>
      </c>
      <c r="E153" s="205" t="s">
        <v>504</v>
      </c>
      <c r="F153" s="206" t="s">
        <v>335</v>
      </c>
      <c r="G153" s="207" t="s">
        <v>138</v>
      </c>
      <c r="H153" s="208">
        <v>3</v>
      </c>
      <c r="I153" s="209"/>
      <c r="J153" s="210">
        <f>ROUND(I153*H153,2)</f>
        <v>0</v>
      </c>
      <c r="K153" s="206" t="s">
        <v>19</v>
      </c>
      <c r="L153" s="39"/>
      <c r="M153" s="211" t="s">
        <v>19</v>
      </c>
      <c r="N153" s="212" t="s">
        <v>43</v>
      </c>
      <c r="O153" s="75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AR153" s="13" t="s">
        <v>87</v>
      </c>
      <c r="AT153" s="13" t="s">
        <v>358</v>
      </c>
      <c r="AU153" s="13" t="s">
        <v>77</v>
      </c>
      <c r="AY153" s="13" t="s">
        <v>134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13" t="s">
        <v>77</v>
      </c>
      <c r="BK153" s="203">
        <f>ROUND(I153*H153,2)</f>
        <v>0</v>
      </c>
      <c r="BL153" s="13" t="s">
        <v>87</v>
      </c>
      <c r="BM153" s="13" t="s">
        <v>322</v>
      </c>
    </row>
    <row r="154" s="1" customFormat="1" ht="14.4" customHeight="1">
      <c r="B154" s="34"/>
      <c r="C154" s="204" t="s">
        <v>72</v>
      </c>
      <c r="D154" s="204" t="s">
        <v>358</v>
      </c>
      <c r="E154" s="205" t="s">
        <v>506</v>
      </c>
      <c r="F154" s="206" t="s">
        <v>507</v>
      </c>
      <c r="G154" s="207" t="s">
        <v>150</v>
      </c>
      <c r="H154" s="208">
        <v>60</v>
      </c>
      <c r="I154" s="209"/>
      <c r="J154" s="210">
        <f>ROUND(I154*H154,2)</f>
        <v>0</v>
      </c>
      <c r="K154" s="206" t="s">
        <v>19</v>
      </c>
      <c r="L154" s="39"/>
      <c r="M154" s="211" t="s">
        <v>19</v>
      </c>
      <c r="N154" s="212" t="s">
        <v>43</v>
      </c>
      <c r="O154" s="75"/>
      <c r="P154" s="201">
        <f>O154*H154</f>
        <v>0</v>
      </c>
      <c r="Q154" s="201">
        <v>0</v>
      </c>
      <c r="R154" s="201">
        <f>Q154*H154</f>
        <v>0</v>
      </c>
      <c r="S154" s="201">
        <v>0</v>
      </c>
      <c r="T154" s="202">
        <f>S154*H154</f>
        <v>0</v>
      </c>
      <c r="AR154" s="13" t="s">
        <v>87</v>
      </c>
      <c r="AT154" s="13" t="s">
        <v>358</v>
      </c>
      <c r="AU154" s="13" t="s">
        <v>77</v>
      </c>
      <c r="AY154" s="13" t="s">
        <v>134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3" t="s">
        <v>77</v>
      </c>
      <c r="BK154" s="203">
        <f>ROUND(I154*H154,2)</f>
        <v>0</v>
      </c>
      <c r="BL154" s="13" t="s">
        <v>87</v>
      </c>
      <c r="BM154" s="13" t="s">
        <v>325</v>
      </c>
    </row>
    <row r="155" s="1" customFormat="1" ht="14.4" customHeight="1">
      <c r="B155" s="34"/>
      <c r="C155" s="204" t="s">
        <v>72</v>
      </c>
      <c r="D155" s="204" t="s">
        <v>358</v>
      </c>
      <c r="E155" s="205" t="s">
        <v>509</v>
      </c>
      <c r="F155" s="206" t="s">
        <v>338</v>
      </c>
      <c r="G155" s="207" t="s">
        <v>150</v>
      </c>
      <c r="H155" s="208">
        <v>60</v>
      </c>
      <c r="I155" s="209"/>
      <c r="J155" s="210">
        <f>ROUND(I155*H155,2)</f>
        <v>0</v>
      </c>
      <c r="K155" s="206" t="s">
        <v>19</v>
      </c>
      <c r="L155" s="39"/>
      <c r="M155" s="211" t="s">
        <v>19</v>
      </c>
      <c r="N155" s="212" t="s">
        <v>43</v>
      </c>
      <c r="O155" s="75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AR155" s="13" t="s">
        <v>87</v>
      </c>
      <c r="AT155" s="13" t="s">
        <v>358</v>
      </c>
      <c r="AU155" s="13" t="s">
        <v>77</v>
      </c>
      <c r="AY155" s="13" t="s">
        <v>134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3" t="s">
        <v>77</v>
      </c>
      <c r="BK155" s="203">
        <f>ROUND(I155*H155,2)</f>
        <v>0</v>
      </c>
      <c r="BL155" s="13" t="s">
        <v>87</v>
      </c>
      <c r="BM155" s="13" t="s">
        <v>582</v>
      </c>
    </row>
    <row r="156" s="1" customFormat="1" ht="14.4" customHeight="1">
      <c r="B156" s="34"/>
      <c r="C156" s="204" t="s">
        <v>72</v>
      </c>
      <c r="D156" s="204" t="s">
        <v>358</v>
      </c>
      <c r="E156" s="205" t="s">
        <v>511</v>
      </c>
      <c r="F156" s="206" t="s">
        <v>341</v>
      </c>
      <c r="G156" s="207" t="s">
        <v>138</v>
      </c>
      <c r="H156" s="208">
        <v>120</v>
      </c>
      <c r="I156" s="209"/>
      <c r="J156" s="210">
        <f>ROUND(I156*H156,2)</f>
        <v>0</v>
      </c>
      <c r="K156" s="206" t="s">
        <v>19</v>
      </c>
      <c r="L156" s="39"/>
      <c r="M156" s="211" t="s">
        <v>19</v>
      </c>
      <c r="N156" s="212" t="s">
        <v>43</v>
      </c>
      <c r="O156" s="75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AR156" s="13" t="s">
        <v>87</v>
      </c>
      <c r="AT156" s="13" t="s">
        <v>358</v>
      </c>
      <c r="AU156" s="13" t="s">
        <v>77</v>
      </c>
      <c r="AY156" s="13" t="s">
        <v>134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13" t="s">
        <v>77</v>
      </c>
      <c r="BK156" s="203">
        <f>ROUND(I156*H156,2)</f>
        <v>0</v>
      </c>
      <c r="BL156" s="13" t="s">
        <v>87</v>
      </c>
      <c r="BM156" s="13" t="s">
        <v>583</v>
      </c>
    </row>
    <row r="157" s="1" customFormat="1" ht="14.4" customHeight="1">
      <c r="B157" s="34"/>
      <c r="C157" s="204" t="s">
        <v>72</v>
      </c>
      <c r="D157" s="204" t="s">
        <v>358</v>
      </c>
      <c r="E157" s="205" t="s">
        <v>513</v>
      </c>
      <c r="F157" s="206" t="s">
        <v>344</v>
      </c>
      <c r="G157" s="207" t="s">
        <v>138</v>
      </c>
      <c r="H157" s="208">
        <v>36</v>
      </c>
      <c r="I157" s="209"/>
      <c r="J157" s="210">
        <f>ROUND(I157*H157,2)</f>
        <v>0</v>
      </c>
      <c r="K157" s="206" t="s">
        <v>19</v>
      </c>
      <c r="L157" s="39"/>
      <c r="M157" s="211" t="s">
        <v>19</v>
      </c>
      <c r="N157" s="212" t="s">
        <v>43</v>
      </c>
      <c r="O157" s="75"/>
      <c r="P157" s="201">
        <f>O157*H157</f>
        <v>0</v>
      </c>
      <c r="Q157" s="201">
        <v>0</v>
      </c>
      <c r="R157" s="201">
        <f>Q157*H157</f>
        <v>0</v>
      </c>
      <c r="S157" s="201">
        <v>0</v>
      </c>
      <c r="T157" s="202">
        <f>S157*H157</f>
        <v>0</v>
      </c>
      <c r="AR157" s="13" t="s">
        <v>87</v>
      </c>
      <c r="AT157" s="13" t="s">
        <v>358</v>
      </c>
      <c r="AU157" s="13" t="s">
        <v>77</v>
      </c>
      <c r="AY157" s="13" t="s">
        <v>134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13" t="s">
        <v>77</v>
      </c>
      <c r="BK157" s="203">
        <f>ROUND(I157*H157,2)</f>
        <v>0</v>
      </c>
      <c r="BL157" s="13" t="s">
        <v>87</v>
      </c>
      <c r="BM157" s="13" t="s">
        <v>330</v>
      </c>
    </row>
    <row r="158" s="1" customFormat="1" ht="14.4" customHeight="1">
      <c r="B158" s="34"/>
      <c r="C158" s="204" t="s">
        <v>72</v>
      </c>
      <c r="D158" s="204" t="s">
        <v>358</v>
      </c>
      <c r="E158" s="205" t="s">
        <v>515</v>
      </c>
      <c r="F158" s="206" t="s">
        <v>347</v>
      </c>
      <c r="G158" s="207" t="s">
        <v>150</v>
      </c>
      <c r="H158" s="208">
        <v>120</v>
      </c>
      <c r="I158" s="209"/>
      <c r="J158" s="210">
        <f>ROUND(I158*H158,2)</f>
        <v>0</v>
      </c>
      <c r="K158" s="206" t="s">
        <v>19</v>
      </c>
      <c r="L158" s="39"/>
      <c r="M158" s="211" t="s">
        <v>19</v>
      </c>
      <c r="N158" s="212" t="s">
        <v>43</v>
      </c>
      <c r="O158" s="75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AR158" s="13" t="s">
        <v>87</v>
      </c>
      <c r="AT158" s="13" t="s">
        <v>358</v>
      </c>
      <c r="AU158" s="13" t="s">
        <v>77</v>
      </c>
      <c r="AY158" s="13" t="s">
        <v>134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3" t="s">
        <v>77</v>
      </c>
      <c r="BK158" s="203">
        <f>ROUND(I158*H158,2)</f>
        <v>0</v>
      </c>
      <c r="BL158" s="13" t="s">
        <v>87</v>
      </c>
      <c r="BM158" s="13" t="s">
        <v>584</v>
      </c>
    </row>
    <row r="159" s="1" customFormat="1" ht="14.4" customHeight="1">
      <c r="B159" s="34"/>
      <c r="C159" s="204" t="s">
        <v>72</v>
      </c>
      <c r="D159" s="204" t="s">
        <v>358</v>
      </c>
      <c r="E159" s="205" t="s">
        <v>517</v>
      </c>
      <c r="F159" s="206" t="s">
        <v>350</v>
      </c>
      <c r="G159" s="207" t="s">
        <v>138</v>
      </c>
      <c r="H159" s="208">
        <v>240</v>
      </c>
      <c r="I159" s="209"/>
      <c r="J159" s="210">
        <f>ROUND(I159*H159,2)</f>
        <v>0</v>
      </c>
      <c r="K159" s="206" t="s">
        <v>19</v>
      </c>
      <c r="L159" s="39"/>
      <c r="M159" s="211" t="s">
        <v>19</v>
      </c>
      <c r="N159" s="212" t="s">
        <v>43</v>
      </c>
      <c r="O159" s="75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AR159" s="13" t="s">
        <v>87</v>
      </c>
      <c r="AT159" s="13" t="s">
        <v>358</v>
      </c>
      <c r="AU159" s="13" t="s">
        <v>77</v>
      </c>
      <c r="AY159" s="13" t="s">
        <v>134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13" t="s">
        <v>77</v>
      </c>
      <c r="BK159" s="203">
        <f>ROUND(I159*H159,2)</f>
        <v>0</v>
      </c>
      <c r="BL159" s="13" t="s">
        <v>87</v>
      </c>
      <c r="BM159" s="13" t="s">
        <v>585</v>
      </c>
    </row>
    <row r="160" s="1" customFormat="1" ht="14.4" customHeight="1">
      <c r="B160" s="34"/>
      <c r="C160" s="204" t="s">
        <v>72</v>
      </c>
      <c r="D160" s="204" t="s">
        <v>358</v>
      </c>
      <c r="E160" s="205" t="s">
        <v>519</v>
      </c>
      <c r="F160" s="206" t="s">
        <v>353</v>
      </c>
      <c r="G160" s="207" t="s">
        <v>150</v>
      </c>
      <c r="H160" s="208">
        <v>90</v>
      </c>
      <c r="I160" s="209"/>
      <c r="J160" s="210">
        <f>ROUND(I160*H160,2)</f>
        <v>0</v>
      </c>
      <c r="K160" s="206" t="s">
        <v>19</v>
      </c>
      <c r="L160" s="39"/>
      <c r="M160" s="211" t="s">
        <v>19</v>
      </c>
      <c r="N160" s="212" t="s">
        <v>43</v>
      </c>
      <c r="O160" s="75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AR160" s="13" t="s">
        <v>87</v>
      </c>
      <c r="AT160" s="13" t="s">
        <v>358</v>
      </c>
      <c r="AU160" s="13" t="s">
        <v>77</v>
      </c>
      <c r="AY160" s="13" t="s">
        <v>134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13" t="s">
        <v>77</v>
      </c>
      <c r="BK160" s="203">
        <f>ROUND(I160*H160,2)</f>
        <v>0</v>
      </c>
      <c r="BL160" s="13" t="s">
        <v>87</v>
      </c>
      <c r="BM160" s="13" t="s">
        <v>333</v>
      </c>
    </row>
    <row r="161" s="1" customFormat="1" ht="14.4" customHeight="1">
      <c r="B161" s="34"/>
      <c r="C161" s="204" t="s">
        <v>72</v>
      </c>
      <c r="D161" s="204" t="s">
        <v>358</v>
      </c>
      <c r="E161" s="205" t="s">
        <v>521</v>
      </c>
      <c r="F161" s="206" t="s">
        <v>356</v>
      </c>
      <c r="G161" s="207" t="s">
        <v>138</v>
      </c>
      <c r="H161" s="208">
        <v>300</v>
      </c>
      <c r="I161" s="209"/>
      <c r="J161" s="210">
        <f>ROUND(I161*H161,2)</f>
        <v>0</v>
      </c>
      <c r="K161" s="206" t="s">
        <v>19</v>
      </c>
      <c r="L161" s="39"/>
      <c r="M161" s="211" t="s">
        <v>19</v>
      </c>
      <c r="N161" s="212" t="s">
        <v>43</v>
      </c>
      <c r="O161" s="75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AR161" s="13" t="s">
        <v>87</v>
      </c>
      <c r="AT161" s="13" t="s">
        <v>358</v>
      </c>
      <c r="AU161" s="13" t="s">
        <v>77</v>
      </c>
      <c r="AY161" s="13" t="s">
        <v>134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3" t="s">
        <v>77</v>
      </c>
      <c r="BK161" s="203">
        <f>ROUND(I161*H161,2)</f>
        <v>0</v>
      </c>
      <c r="BL161" s="13" t="s">
        <v>87</v>
      </c>
      <c r="BM161" s="13" t="s">
        <v>586</v>
      </c>
    </row>
    <row r="162" s="1" customFormat="1" ht="14.4" customHeight="1">
      <c r="B162" s="34"/>
      <c r="C162" s="204" t="s">
        <v>72</v>
      </c>
      <c r="D162" s="204" t="s">
        <v>358</v>
      </c>
      <c r="E162" s="205" t="s">
        <v>523</v>
      </c>
      <c r="F162" s="206" t="s">
        <v>524</v>
      </c>
      <c r="G162" s="207" t="s">
        <v>138</v>
      </c>
      <c r="H162" s="208">
        <v>15</v>
      </c>
      <c r="I162" s="209"/>
      <c r="J162" s="210">
        <f>ROUND(I162*H162,2)</f>
        <v>0</v>
      </c>
      <c r="K162" s="206" t="s">
        <v>19</v>
      </c>
      <c r="L162" s="39"/>
      <c r="M162" s="211" t="s">
        <v>19</v>
      </c>
      <c r="N162" s="212" t="s">
        <v>43</v>
      </c>
      <c r="O162" s="75"/>
      <c r="P162" s="201">
        <f>O162*H162</f>
        <v>0</v>
      </c>
      <c r="Q162" s="201">
        <v>0</v>
      </c>
      <c r="R162" s="201">
        <f>Q162*H162</f>
        <v>0</v>
      </c>
      <c r="S162" s="201">
        <v>0</v>
      </c>
      <c r="T162" s="202">
        <f>S162*H162</f>
        <v>0</v>
      </c>
      <c r="AR162" s="13" t="s">
        <v>87</v>
      </c>
      <c r="AT162" s="13" t="s">
        <v>358</v>
      </c>
      <c r="AU162" s="13" t="s">
        <v>77</v>
      </c>
      <c r="AY162" s="13" t="s">
        <v>134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13" t="s">
        <v>77</v>
      </c>
      <c r="BK162" s="203">
        <f>ROUND(I162*H162,2)</f>
        <v>0</v>
      </c>
      <c r="BL162" s="13" t="s">
        <v>87</v>
      </c>
      <c r="BM162" s="13" t="s">
        <v>587</v>
      </c>
    </row>
    <row r="163" s="9" customFormat="1" ht="25.92" customHeight="1">
      <c r="B163" s="177"/>
      <c r="C163" s="178"/>
      <c r="D163" s="179" t="s">
        <v>71</v>
      </c>
      <c r="E163" s="180" t="s">
        <v>526</v>
      </c>
      <c r="F163" s="180" t="s">
        <v>527</v>
      </c>
      <c r="G163" s="178"/>
      <c r="H163" s="178"/>
      <c r="I163" s="181"/>
      <c r="J163" s="182">
        <f>BK163</f>
        <v>0</v>
      </c>
      <c r="K163" s="178"/>
      <c r="L163" s="183"/>
      <c r="M163" s="184"/>
      <c r="N163" s="185"/>
      <c r="O163" s="185"/>
      <c r="P163" s="186">
        <f>SUM(P164:P168)</f>
        <v>0</v>
      </c>
      <c r="Q163" s="185"/>
      <c r="R163" s="186">
        <f>SUM(R164:R168)</f>
        <v>0</v>
      </c>
      <c r="S163" s="185"/>
      <c r="T163" s="187">
        <f>SUM(T164:T168)</f>
        <v>0</v>
      </c>
      <c r="AR163" s="188" t="s">
        <v>87</v>
      </c>
      <c r="AT163" s="189" t="s">
        <v>71</v>
      </c>
      <c r="AU163" s="189" t="s">
        <v>72</v>
      </c>
      <c r="AY163" s="188" t="s">
        <v>134</v>
      </c>
      <c r="BK163" s="190">
        <f>SUM(BK164:BK168)</f>
        <v>0</v>
      </c>
    </row>
    <row r="164" s="1" customFormat="1" ht="20.4" customHeight="1">
      <c r="B164" s="34"/>
      <c r="C164" s="204" t="s">
        <v>157</v>
      </c>
      <c r="D164" s="204" t="s">
        <v>358</v>
      </c>
      <c r="E164" s="205" t="s">
        <v>528</v>
      </c>
      <c r="F164" s="206" t="s">
        <v>529</v>
      </c>
      <c r="G164" s="207" t="s">
        <v>530</v>
      </c>
      <c r="H164" s="208">
        <v>6</v>
      </c>
      <c r="I164" s="209"/>
      <c r="J164" s="210">
        <f>ROUND(I164*H164,2)</f>
        <v>0</v>
      </c>
      <c r="K164" s="206" t="s">
        <v>151</v>
      </c>
      <c r="L164" s="39"/>
      <c r="M164" s="211" t="s">
        <v>19</v>
      </c>
      <c r="N164" s="212" t="s">
        <v>43</v>
      </c>
      <c r="O164" s="75"/>
      <c r="P164" s="201">
        <f>O164*H164</f>
        <v>0</v>
      </c>
      <c r="Q164" s="201">
        <v>0</v>
      </c>
      <c r="R164" s="201">
        <f>Q164*H164</f>
        <v>0</v>
      </c>
      <c r="S164" s="201">
        <v>0</v>
      </c>
      <c r="T164" s="202">
        <f>S164*H164</f>
        <v>0</v>
      </c>
      <c r="AR164" s="13" t="s">
        <v>77</v>
      </c>
      <c r="AT164" s="13" t="s">
        <v>358</v>
      </c>
      <c r="AU164" s="13" t="s">
        <v>77</v>
      </c>
      <c r="AY164" s="13" t="s">
        <v>134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3" t="s">
        <v>77</v>
      </c>
      <c r="BK164" s="203">
        <f>ROUND(I164*H164,2)</f>
        <v>0</v>
      </c>
      <c r="BL164" s="13" t="s">
        <v>77</v>
      </c>
      <c r="BM164" s="13" t="s">
        <v>620</v>
      </c>
    </row>
    <row r="165" s="10" customFormat="1">
      <c r="B165" s="213"/>
      <c r="C165" s="214"/>
      <c r="D165" s="215" t="s">
        <v>532</v>
      </c>
      <c r="E165" s="214"/>
      <c r="F165" s="216" t="s">
        <v>533</v>
      </c>
      <c r="G165" s="214"/>
      <c r="H165" s="217">
        <v>6</v>
      </c>
      <c r="I165" s="218"/>
      <c r="J165" s="214"/>
      <c r="K165" s="214"/>
      <c r="L165" s="219"/>
      <c r="M165" s="220"/>
      <c r="N165" s="221"/>
      <c r="O165" s="221"/>
      <c r="P165" s="221"/>
      <c r="Q165" s="221"/>
      <c r="R165" s="221"/>
      <c r="S165" s="221"/>
      <c r="T165" s="222"/>
      <c r="AT165" s="223" t="s">
        <v>532</v>
      </c>
      <c r="AU165" s="223" t="s">
        <v>77</v>
      </c>
      <c r="AV165" s="10" t="s">
        <v>81</v>
      </c>
      <c r="AW165" s="10" t="s">
        <v>4</v>
      </c>
      <c r="AX165" s="10" t="s">
        <v>77</v>
      </c>
      <c r="AY165" s="223" t="s">
        <v>134</v>
      </c>
    </row>
    <row r="166" s="1" customFormat="1" ht="14.4" customHeight="1">
      <c r="B166" s="34"/>
      <c r="C166" s="204" t="s">
        <v>81</v>
      </c>
      <c r="D166" s="204" t="s">
        <v>358</v>
      </c>
      <c r="E166" s="205" t="s">
        <v>534</v>
      </c>
      <c r="F166" s="206" t="s">
        <v>535</v>
      </c>
      <c r="G166" s="207" t="s">
        <v>163</v>
      </c>
      <c r="H166" s="208">
        <v>1</v>
      </c>
      <c r="I166" s="209"/>
      <c r="J166" s="210">
        <f>ROUND(I166*H166,2)</f>
        <v>0</v>
      </c>
      <c r="K166" s="206" t="s">
        <v>19</v>
      </c>
      <c r="L166" s="39"/>
      <c r="M166" s="211" t="s">
        <v>19</v>
      </c>
      <c r="N166" s="212" t="s">
        <v>43</v>
      </c>
      <c r="O166" s="75"/>
      <c r="P166" s="201">
        <f>O166*H166</f>
        <v>0</v>
      </c>
      <c r="Q166" s="201">
        <v>0</v>
      </c>
      <c r="R166" s="201">
        <f>Q166*H166</f>
        <v>0</v>
      </c>
      <c r="S166" s="201">
        <v>0</v>
      </c>
      <c r="T166" s="202">
        <f>S166*H166</f>
        <v>0</v>
      </c>
      <c r="AR166" s="13" t="s">
        <v>597</v>
      </c>
      <c r="AT166" s="13" t="s">
        <v>358</v>
      </c>
      <c r="AU166" s="13" t="s">
        <v>77</v>
      </c>
      <c r="AY166" s="13" t="s">
        <v>134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3" t="s">
        <v>77</v>
      </c>
      <c r="BK166" s="203">
        <f>ROUND(I166*H166,2)</f>
        <v>0</v>
      </c>
      <c r="BL166" s="13" t="s">
        <v>597</v>
      </c>
      <c r="BM166" s="13" t="s">
        <v>589</v>
      </c>
    </row>
    <row r="167" s="1" customFormat="1" ht="14.4" customHeight="1">
      <c r="B167" s="34"/>
      <c r="C167" s="204" t="s">
        <v>84</v>
      </c>
      <c r="D167" s="204" t="s">
        <v>358</v>
      </c>
      <c r="E167" s="205" t="s">
        <v>537</v>
      </c>
      <c r="F167" s="206" t="s">
        <v>538</v>
      </c>
      <c r="G167" s="207" t="s">
        <v>163</v>
      </c>
      <c r="H167" s="208">
        <v>3</v>
      </c>
      <c r="I167" s="209"/>
      <c r="J167" s="210">
        <f>ROUND(I167*H167,2)</f>
        <v>0</v>
      </c>
      <c r="K167" s="206" t="s">
        <v>19</v>
      </c>
      <c r="L167" s="39"/>
      <c r="M167" s="211" t="s">
        <v>19</v>
      </c>
      <c r="N167" s="212" t="s">
        <v>43</v>
      </c>
      <c r="O167" s="75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AR167" s="13" t="s">
        <v>597</v>
      </c>
      <c r="AT167" s="13" t="s">
        <v>358</v>
      </c>
      <c r="AU167" s="13" t="s">
        <v>77</v>
      </c>
      <c r="AY167" s="13" t="s">
        <v>134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13" t="s">
        <v>77</v>
      </c>
      <c r="BK167" s="203">
        <f>ROUND(I167*H167,2)</f>
        <v>0</v>
      </c>
      <c r="BL167" s="13" t="s">
        <v>597</v>
      </c>
      <c r="BM167" s="13" t="s">
        <v>339</v>
      </c>
    </row>
    <row r="168" s="1" customFormat="1" ht="20.4" customHeight="1">
      <c r="B168" s="34"/>
      <c r="C168" s="204" t="s">
        <v>87</v>
      </c>
      <c r="D168" s="204" t="s">
        <v>358</v>
      </c>
      <c r="E168" s="205" t="s">
        <v>540</v>
      </c>
      <c r="F168" s="206" t="s">
        <v>541</v>
      </c>
      <c r="G168" s="207" t="s">
        <v>163</v>
      </c>
      <c r="H168" s="208">
        <v>1</v>
      </c>
      <c r="I168" s="209"/>
      <c r="J168" s="210">
        <f>ROUND(I168*H168,2)</f>
        <v>0</v>
      </c>
      <c r="K168" s="206" t="s">
        <v>19</v>
      </c>
      <c r="L168" s="39"/>
      <c r="M168" s="211" t="s">
        <v>19</v>
      </c>
      <c r="N168" s="212" t="s">
        <v>43</v>
      </c>
      <c r="O168" s="75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AR168" s="13" t="s">
        <v>597</v>
      </c>
      <c r="AT168" s="13" t="s">
        <v>358</v>
      </c>
      <c r="AU168" s="13" t="s">
        <v>77</v>
      </c>
      <c r="AY168" s="13" t="s">
        <v>134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13" t="s">
        <v>77</v>
      </c>
      <c r="BK168" s="203">
        <f>ROUND(I168*H168,2)</f>
        <v>0</v>
      </c>
      <c r="BL168" s="13" t="s">
        <v>597</v>
      </c>
      <c r="BM168" s="13" t="s">
        <v>342</v>
      </c>
    </row>
    <row r="169" s="9" customFormat="1" ht="25.92" customHeight="1">
      <c r="B169" s="177"/>
      <c r="C169" s="178"/>
      <c r="D169" s="179" t="s">
        <v>71</v>
      </c>
      <c r="E169" s="180" t="s">
        <v>543</v>
      </c>
      <c r="F169" s="180" t="s">
        <v>544</v>
      </c>
      <c r="G169" s="178"/>
      <c r="H169" s="178"/>
      <c r="I169" s="181"/>
      <c r="J169" s="182">
        <f>BK169</f>
        <v>0</v>
      </c>
      <c r="K169" s="178"/>
      <c r="L169" s="183"/>
      <c r="M169" s="184"/>
      <c r="N169" s="185"/>
      <c r="O169" s="185"/>
      <c r="P169" s="186">
        <f>SUM(P170:P171)</f>
        <v>0</v>
      </c>
      <c r="Q169" s="185"/>
      <c r="R169" s="186">
        <f>SUM(R170:R171)</f>
        <v>0</v>
      </c>
      <c r="S169" s="185"/>
      <c r="T169" s="187">
        <f>SUM(T170:T171)</f>
        <v>0</v>
      </c>
      <c r="AR169" s="188" t="s">
        <v>90</v>
      </c>
      <c r="AT169" s="189" t="s">
        <v>71</v>
      </c>
      <c r="AU169" s="189" t="s">
        <v>72</v>
      </c>
      <c r="AY169" s="188" t="s">
        <v>134</v>
      </c>
      <c r="BK169" s="190">
        <f>SUM(BK170:BK171)</f>
        <v>0</v>
      </c>
    </row>
    <row r="170" s="1" customFormat="1" ht="14.4" customHeight="1">
      <c r="B170" s="34"/>
      <c r="C170" s="204" t="s">
        <v>90</v>
      </c>
      <c r="D170" s="204" t="s">
        <v>358</v>
      </c>
      <c r="E170" s="205" t="s">
        <v>598</v>
      </c>
      <c r="F170" s="206" t="s">
        <v>599</v>
      </c>
      <c r="G170" s="207" t="s">
        <v>547</v>
      </c>
      <c r="H170" s="224"/>
      <c r="I170" s="209"/>
      <c r="J170" s="210">
        <f>ROUND(I170*H170,2)</f>
        <v>0</v>
      </c>
      <c r="K170" s="206" t="s">
        <v>19</v>
      </c>
      <c r="L170" s="39"/>
      <c r="M170" s="211" t="s">
        <v>19</v>
      </c>
      <c r="N170" s="212" t="s">
        <v>43</v>
      </c>
      <c r="O170" s="75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AR170" s="13" t="s">
        <v>87</v>
      </c>
      <c r="AT170" s="13" t="s">
        <v>358</v>
      </c>
      <c r="AU170" s="13" t="s">
        <v>77</v>
      </c>
      <c r="AY170" s="13" t="s">
        <v>134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13" t="s">
        <v>77</v>
      </c>
      <c r="BK170" s="203">
        <f>ROUND(I170*H170,2)</f>
        <v>0</v>
      </c>
      <c r="BL170" s="13" t="s">
        <v>87</v>
      </c>
      <c r="BM170" s="13" t="s">
        <v>345</v>
      </c>
    </row>
    <row r="171" s="1" customFormat="1" ht="40.8" customHeight="1">
      <c r="B171" s="34"/>
      <c r="C171" s="204" t="s">
        <v>93</v>
      </c>
      <c r="D171" s="204" t="s">
        <v>358</v>
      </c>
      <c r="E171" s="205" t="s">
        <v>549</v>
      </c>
      <c r="F171" s="206" t="s">
        <v>550</v>
      </c>
      <c r="G171" s="207" t="s">
        <v>547</v>
      </c>
      <c r="H171" s="224"/>
      <c r="I171" s="209"/>
      <c r="J171" s="210">
        <f>ROUND(I171*H171,2)</f>
        <v>0</v>
      </c>
      <c r="K171" s="206" t="s">
        <v>19</v>
      </c>
      <c r="L171" s="39"/>
      <c r="M171" s="229" t="s">
        <v>19</v>
      </c>
      <c r="N171" s="230" t="s">
        <v>43</v>
      </c>
      <c r="O171" s="227"/>
      <c r="P171" s="231">
        <f>O171*H171</f>
        <v>0</v>
      </c>
      <c r="Q171" s="231">
        <v>0</v>
      </c>
      <c r="R171" s="231">
        <f>Q171*H171</f>
        <v>0</v>
      </c>
      <c r="S171" s="231">
        <v>0</v>
      </c>
      <c r="T171" s="232">
        <f>S171*H171</f>
        <v>0</v>
      </c>
      <c r="AR171" s="13" t="s">
        <v>87</v>
      </c>
      <c r="AT171" s="13" t="s">
        <v>358</v>
      </c>
      <c r="AU171" s="13" t="s">
        <v>77</v>
      </c>
      <c r="AY171" s="13" t="s">
        <v>134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13" t="s">
        <v>77</v>
      </c>
      <c r="BK171" s="203">
        <f>ROUND(I171*H171,2)</f>
        <v>0</v>
      </c>
      <c r="BL171" s="13" t="s">
        <v>87</v>
      </c>
      <c r="BM171" s="13" t="s">
        <v>591</v>
      </c>
    </row>
    <row r="172" s="1" customFormat="1" ht="6.96" customHeight="1">
      <c r="B172" s="53"/>
      <c r="C172" s="54"/>
      <c r="D172" s="54"/>
      <c r="E172" s="54"/>
      <c r="F172" s="54"/>
      <c r="G172" s="54"/>
      <c r="H172" s="54"/>
      <c r="I172" s="150"/>
      <c r="J172" s="54"/>
      <c r="K172" s="54"/>
      <c r="L172" s="39"/>
    </row>
  </sheetData>
  <sheetProtection sheet="1" autoFilter="0" formatColumns="0" formatRows="0" objects="1" scenarios="1" spinCount="100000" saltValue="++upASJndhXmX3I/BEIWZWdt6ZRHW3XeazhFab0LP4tOhT+qC3+kia8liDw2XD77LdLLXM7bs/0VtCi/HUY39w==" hashValue="X89OrrBjv+niMh3yiqU/+oBNYcjgxrfe1OalEsfKiOKx6DOG2bA0RbIANQlOoqLMzXgqys6dEfzPd04dE2SU6Q==" algorithmName="SHA-512" password="CC35"/>
  <autoFilter ref="C86:K171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86.43" customWidth="1"/>
    <col min="7" max="7" width="7.43" customWidth="1"/>
    <col min="8" max="8" width="9.57" customWidth="1"/>
    <col min="9" max="9" width="12.14" style="119" customWidth="1"/>
    <col min="10" max="10" width="20.14" customWidth="1"/>
    <col min="11" max="11" width="13.29" customWidth="1"/>
    <col min="12" max="12" width="8" customWidth="1"/>
    <col min="13" max="13" width="9.29" hidden="1" customWidth="1"/>
    <col min="14" max="14" width="9.14" hidden="1"/>
    <col min="15" max="15" width="12.14" hidden="1" customWidth="1"/>
    <col min="16" max="16" width="12.14" hidden="1" customWidth="1"/>
    <col min="17" max="17" width="12.14" hidden="1" customWidth="1"/>
    <col min="18" max="18" width="12.14" hidden="1" customWidth="1"/>
    <col min="19" max="19" width="12.14" hidden="1" customWidth="1"/>
    <col min="20" max="20" width="12.14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2" ht="36.96" customHeight="1">
      <c r="L2"/>
      <c r="AT2" s="13" t="s">
        <v>92</v>
      </c>
    </row>
    <row r="3" ht="6.96" customHeight="1">
      <c r="B3" s="120"/>
      <c r="C3" s="121"/>
      <c r="D3" s="121"/>
      <c r="E3" s="121"/>
      <c r="F3" s="121"/>
      <c r="G3" s="121"/>
      <c r="H3" s="121"/>
      <c r="I3" s="122"/>
      <c r="J3" s="121"/>
      <c r="K3" s="121"/>
      <c r="L3" s="16"/>
      <c r="AT3" s="13" t="s">
        <v>81</v>
      </c>
    </row>
    <row r="4" ht="24.96" customHeight="1">
      <c r="B4" s="16"/>
      <c r="D4" s="123" t="s">
        <v>105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24" t="s">
        <v>16</v>
      </c>
      <c r="L6" s="16"/>
    </row>
    <row r="7" ht="14.4" customHeight="1">
      <c r="B7" s="16"/>
      <c r="E7" s="125" t="str">
        <f>'Rekapitulace stavby'!K6</f>
        <v>Oprava informačního zařízení v žst. Zdice, Hořovice, Praha Uhříněves, Říčany, Strančice a Benešov u Prahy.</v>
      </c>
      <c r="F7" s="124"/>
      <c r="G7" s="124"/>
      <c r="H7" s="124"/>
      <c r="L7" s="16"/>
    </row>
    <row r="8" s="1" customFormat="1" ht="12" customHeight="1">
      <c r="B8" s="39"/>
      <c r="D8" s="124" t="s">
        <v>106</v>
      </c>
      <c r="I8" s="126"/>
      <c r="L8" s="39"/>
    </row>
    <row r="9" s="1" customFormat="1" ht="36.96" customHeight="1">
      <c r="B9" s="39"/>
      <c r="E9" s="127" t="s">
        <v>621</v>
      </c>
      <c r="F9" s="1"/>
      <c r="G9" s="1"/>
      <c r="H9" s="1"/>
      <c r="I9" s="126"/>
      <c r="L9" s="39"/>
    </row>
    <row r="10" s="1" customFormat="1">
      <c r="B10" s="39"/>
      <c r="I10" s="126"/>
      <c r="L10" s="39"/>
    </row>
    <row r="11" s="1" customFormat="1" ht="12" customHeight="1">
      <c r="B11" s="39"/>
      <c r="D11" s="124" t="s">
        <v>18</v>
      </c>
      <c r="F11" s="13" t="s">
        <v>19</v>
      </c>
      <c r="I11" s="128" t="s">
        <v>20</v>
      </c>
      <c r="J11" s="13" t="s">
        <v>19</v>
      </c>
      <c r="L11" s="39"/>
    </row>
    <row r="12" s="1" customFormat="1" ht="12" customHeight="1">
      <c r="B12" s="39"/>
      <c r="D12" s="124" t="s">
        <v>21</v>
      </c>
      <c r="F12" s="13" t="s">
        <v>622</v>
      </c>
      <c r="I12" s="128" t="s">
        <v>23</v>
      </c>
      <c r="J12" s="129" t="str">
        <f>'Rekapitulace stavby'!AN8</f>
        <v>14. 6. 2019</v>
      </c>
      <c r="L12" s="39"/>
    </row>
    <row r="13" s="1" customFormat="1" ht="10.8" customHeight="1">
      <c r="B13" s="39"/>
      <c r="I13" s="126"/>
      <c r="L13" s="39"/>
    </row>
    <row r="14" s="1" customFormat="1" ht="12" customHeight="1">
      <c r="B14" s="39"/>
      <c r="D14" s="124" t="s">
        <v>25</v>
      </c>
      <c r="I14" s="128" t="s">
        <v>26</v>
      </c>
      <c r="J14" s="13" t="s">
        <v>19</v>
      </c>
      <c r="L14" s="39"/>
    </row>
    <row r="15" s="1" customFormat="1" ht="18" customHeight="1">
      <c r="B15" s="39"/>
      <c r="E15" s="13" t="s">
        <v>27</v>
      </c>
      <c r="I15" s="128" t="s">
        <v>28</v>
      </c>
      <c r="J15" s="13" t="s">
        <v>19</v>
      </c>
      <c r="L15" s="39"/>
    </row>
    <row r="16" s="1" customFormat="1" ht="6.96" customHeight="1">
      <c r="B16" s="39"/>
      <c r="I16" s="126"/>
      <c r="L16" s="39"/>
    </row>
    <row r="17" s="1" customFormat="1" ht="12" customHeight="1">
      <c r="B17" s="39"/>
      <c r="D17" s="124" t="s">
        <v>29</v>
      </c>
      <c r="I17" s="128" t="s">
        <v>26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8" t="s">
        <v>28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6"/>
      <c r="L19" s="39"/>
    </row>
    <row r="20" s="1" customFormat="1" ht="12" customHeight="1">
      <c r="B20" s="39"/>
      <c r="D20" s="124" t="s">
        <v>31</v>
      </c>
      <c r="I20" s="128" t="s">
        <v>26</v>
      </c>
      <c r="J20" s="13" t="s">
        <v>19</v>
      </c>
      <c r="L20" s="39"/>
    </row>
    <row r="21" s="1" customFormat="1" ht="18" customHeight="1">
      <c r="B21" s="39"/>
      <c r="E21" s="13" t="s">
        <v>32</v>
      </c>
      <c r="I21" s="128" t="s">
        <v>28</v>
      </c>
      <c r="J21" s="13" t="s">
        <v>19</v>
      </c>
      <c r="L21" s="39"/>
    </row>
    <row r="22" s="1" customFormat="1" ht="6.96" customHeight="1">
      <c r="B22" s="39"/>
      <c r="I22" s="126"/>
      <c r="L22" s="39"/>
    </row>
    <row r="23" s="1" customFormat="1" ht="12" customHeight="1">
      <c r="B23" s="39"/>
      <c r="D23" s="124" t="s">
        <v>34</v>
      </c>
      <c r="I23" s="128" t="s">
        <v>26</v>
      </c>
      <c r="J23" s="13" t="s">
        <v>19</v>
      </c>
      <c r="L23" s="39"/>
    </row>
    <row r="24" s="1" customFormat="1" ht="18" customHeight="1">
      <c r="B24" s="39"/>
      <c r="E24" s="13" t="s">
        <v>35</v>
      </c>
      <c r="I24" s="128" t="s">
        <v>28</v>
      </c>
      <c r="J24" s="13" t="s">
        <v>19</v>
      </c>
      <c r="L24" s="39"/>
    </row>
    <row r="25" s="1" customFormat="1" ht="6.96" customHeight="1">
      <c r="B25" s="39"/>
      <c r="I25" s="126"/>
      <c r="L25" s="39"/>
    </row>
    <row r="26" s="1" customFormat="1" ht="12" customHeight="1">
      <c r="B26" s="39"/>
      <c r="D26" s="124" t="s">
        <v>36</v>
      </c>
      <c r="I26" s="126"/>
      <c r="L26" s="39"/>
    </row>
    <row r="27" s="6" customFormat="1" ht="30.6" customHeight="1">
      <c r="B27" s="130"/>
      <c r="E27" s="131" t="s">
        <v>37</v>
      </c>
      <c r="F27" s="131"/>
      <c r="G27" s="131"/>
      <c r="H27" s="131"/>
      <c r="I27" s="132"/>
      <c r="L27" s="130"/>
    </row>
    <row r="28" s="1" customFormat="1" ht="6.96" customHeight="1">
      <c r="B28" s="39"/>
      <c r="I28" s="126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33"/>
      <c r="J29" s="67"/>
      <c r="K29" s="67"/>
      <c r="L29" s="39"/>
    </row>
    <row r="30" s="1" customFormat="1" ht="25.44" customHeight="1">
      <c r="B30" s="39"/>
      <c r="D30" s="134" t="s">
        <v>38</v>
      </c>
      <c r="I30" s="126"/>
      <c r="J30" s="135">
        <f>ROUND(J89,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33"/>
      <c r="J31" s="67"/>
      <c r="K31" s="67"/>
      <c r="L31" s="39"/>
    </row>
    <row r="32" s="1" customFormat="1" ht="14.4" customHeight="1">
      <c r="B32" s="39"/>
      <c r="F32" s="136" t="s">
        <v>40</v>
      </c>
      <c r="I32" s="137" t="s">
        <v>39</v>
      </c>
      <c r="J32" s="136" t="s">
        <v>41</v>
      </c>
      <c r="L32" s="39"/>
    </row>
    <row r="33" s="1" customFormat="1" ht="14.4" customHeight="1">
      <c r="B33" s="39"/>
      <c r="D33" s="124" t="s">
        <v>42</v>
      </c>
      <c r="E33" s="124" t="s">
        <v>43</v>
      </c>
      <c r="F33" s="138">
        <f>ROUND((SUM(BE89:BE250)),  2)</f>
        <v>0</v>
      </c>
      <c r="I33" s="139">
        <v>0.20999999999999999</v>
      </c>
      <c r="J33" s="138">
        <f>ROUND(((SUM(BE89:BE250))*I33),  2)</f>
        <v>0</v>
      </c>
      <c r="L33" s="39"/>
    </row>
    <row r="34" s="1" customFormat="1" ht="14.4" customHeight="1">
      <c r="B34" s="39"/>
      <c r="E34" s="124" t="s">
        <v>44</v>
      </c>
      <c r="F34" s="138">
        <f>ROUND((SUM(BF89:BF250)),  2)</f>
        <v>0</v>
      </c>
      <c r="I34" s="139">
        <v>0.14999999999999999</v>
      </c>
      <c r="J34" s="138">
        <f>ROUND(((SUM(BF89:BF250))*I34),  2)</f>
        <v>0</v>
      </c>
      <c r="L34" s="39"/>
    </row>
    <row r="35" hidden="1" s="1" customFormat="1" ht="14.4" customHeight="1">
      <c r="B35" s="39"/>
      <c r="E35" s="124" t="s">
        <v>45</v>
      </c>
      <c r="F35" s="138">
        <f>ROUND((SUM(BG89:BG250)),  2)</f>
        <v>0</v>
      </c>
      <c r="I35" s="139">
        <v>0.20999999999999999</v>
      </c>
      <c r="J35" s="138">
        <f>0</f>
        <v>0</v>
      </c>
      <c r="L35" s="39"/>
    </row>
    <row r="36" hidden="1" s="1" customFormat="1" ht="14.4" customHeight="1">
      <c r="B36" s="39"/>
      <c r="E36" s="124" t="s">
        <v>46</v>
      </c>
      <c r="F36" s="138">
        <f>ROUND((SUM(BH89:BH250)),  2)</f>
        <v>0</v>
      </c>
      <c r="I36" s="139">
        <v>0.14999999999999999</v>
      </c>
      <c r="J36" s="138">
        <f>0</f>
        <v>0</v>
      </c>
      <c r="L36" s="39"/>
    </row>
    <row r="37" hidden="1" s="1" customFormat="1" ht="14.4" customHeight="1">
      <c r="B37" s="39"/>
      <c r="E37" s="124" t="s">
        <v>47</v>
      </c>
      <c r="F37" s="138">
        <f>ROUND((SUM(BI89:BI250)),  2)</f>
        <v>0</v>
      </c>
      <c r="I37" s="139">
        <v>0</v>
      </c>
      <c r="J37" s="138">
        <f>0</f>
        <v>0</v>
      </c>
      <c r="L37" s="39"/>
    </row>
    <row r="38" s="1" customFormat="1" ht="6.96" customHeight="1">
      <c r="B38" s="39"/>
      <c r="I38" s="126"/>
      <c r="L38" s="39"/>
    </row>
    <row r="39" s="1" customFormat="1" ht="25.44" customHeight="1">
      <c r="B39" s="39"/>
      <c r="C39" s="140"/>
      <c r="D39" s="141" t="s">
        <v>48</v>
      </c>
      <c r="E39" s="142"/>
      <c r="F39" s="142"/>
      <c r="G39" s="143" t="s">
        <v>49</v>
      </c>
      <c r="H39" s="144" t="s">
        <v>50</v>
      </c>
      <c r="I39" s="145"/>
      <c r="J39" s="146">
        <f>SUM(J30:J37)</f>
        <v>0</v>
      </c>
      <c r="K39" s="147"/>
      <c r="L39" s="39"/>
    </row>
    <row r="40" s="1" customFormat="1" ht="14.4" customHeight="1">
      <c r="B40" s="148"/>
      <c r="C40" s="149"/>
      <c r="D40" s="149"/>
      <c r="E40" s="149"/>
      <c r="F40" s="149"/>
      <c r="G40" s="149"/>
      <c r="H40" s="149"/>
      <c r="I40" s="150"/>
      <c r="J40" s="149"/>
      <c r="K40" s="149"/>
      <c r="L40" s="39"/>
    </row>
    <row r="44" s="1" customFormat="1" ht="6.96" customHeight="1">
      <c r="B44" s="151"/>
      <c r="C44" s="152"/>
      <c r="D44" s="152"/>
      <c r="E44" s="152"/>
      <c r="F44" s="152"/>
      <c r="G44" s="152"/>
      <c r="H44" s="152"/>
      <c r="I44" s="153"/>
      <c r="J44" s="152"/>
      <c r="K44" s="152"/>
      <c r="L44" s="39"/>
    </row>
    <row r="45" s="1" customFormat="1" ht="24.96" customHeight="1">
      <c r="B45" s="34"/>
      <c r="C45" s="19" t="s">
        <v>109</v>
      </c>
      <c r="D45" s="35"/>
      <c r="E45" s="35"/>
      <c r="F45" s="35"/>
      <c r="G45" s="35"/>
      <c r="H45" s="35"/>
      <c r="I45" s="126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26"/>
      <c r="J46" s="35"/>
      <c r="K46" s="35"/>
      <c r="L46" s="39"/>
    </row>
    <row r="47" s="1" customFormat="1" ht="12" customHeight="1">
      <c r="B47" s="34"/>
      <c r="C47" s="28" t="s">
        <v>16</v>
      </c>
      <c r="D47" s="35"/>
      <c r="E47" s="35"/>
      <c r="F47" s="35"/>
      <c r="G47" s="35"/>
      <c r="H47" s="35"/>
      <c r="I47" s="126"/>
      <c r="J47" s="35"/>
      <c r="K47" s="35"/>
      <c r="L47" s="39"/>
    </row>
    <row r="48" s="1" customFormat="1" ht="14.4" customHeight="1">
      <c r="B48" s="34"/>
      <c r="C48" s="35"/>
      <c r="D48" s="35"/>
      <c r="E48" s="154" t="str">
        <f>E7</f>
        <v>Oprava informačního zařízení v žst. Zdice, Hořovice, Praha Uhříněves, Říčany, Strančice a Benešov u Prahy.</v>
      </c>
      <c r="F48" s="28"/>
      <c r="G48" s="28"/>
      <c r="H48" s="28"/>
      <c r="I48" s="126"/>
      <c r="J48" s="35"/>
      <c r="K48" s="35"/>
      <c r="L48" s="39"/>
    </row>
    <row r="49" s="1" customFormat="1" ht="12" customHeight="1">
      <c r="B49" s="34"/>
      <c r="C49" s="28" t="s">
        <v>106</v>
      </c>
      <c r="D49" s="35"/>
      <c r="E49" s="35"/>
      <c r="F49" s="35"/>
      <c r="G49" s="35"/>
      <c r="H49" s="35"/>
      <c r="I49" s="126"/>
      <c r="J49" s="35"/>
      <c r="K49" s="35"/>
      <c r="L49" s="39"/>
    </row>
    <row r="50" s="1" customFormat="1" ht="14.4" customHeight="1">
      <c r="B50" s="34"/>
      <c r="C50" s="35"/>
      <c r="D50" s="35"/>
      <c r="E50" s="60" t="str">
        <f>E9</f>
        <v>5 - náhrada stávajícího kamerového systému Praha Uhříněves</v>
      </c>
      <c r="F50" s="35"/>
      <c r="G50" s="35"/>
      <c r="H50" s="35"/>
      <c r="I50" s="126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26"/>
      <c r="J51" s="35"/>
      <c r="K51" s="35"/>
      <c r="L51" s="39"/>
    </row>
    <row r="52" s="1" customFormat="1" ht="12" customHeight="1">
      <c r="B52" s="34"/>
      <c r="C52" s="28" t="s">
        <v>21</v>
      </c>
      <c r="D52" s="35"/>
      <c r="E52" s="35"/>
      <c r="F52" s="23" t="str">
        <f>F12</f>
        <v>Praha Uhříněves</v>
      </c>
      <c r="G52" s="35"/>
      <c r="H52" s="35"/>
      <c r="I52" s="128" t="s">
        <v>23</v>
      </c>
      <c r="J52" s="63" t="str">
        <f>IF(J12="","",J12)</f>
        <v>14. 6. 2019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6"/>
      <c r="J53" s="35"/>
      <c r="K53" s="35"/>
      <c r="L53" s="39"/>
    </row>
    <row r="54" s="1" customFormat="1" ht="12.6" customHeight="1">
      <c r="B54" s="34"/>
      <c r="C54" s="28" t="s">
        <v>25</v>
      </c>
      <c r="D54" s="35"/>
      <c r="E54" s="35"/>
      <c r="F54" s="23" t="str">
        <f>E15</f>
        <v>Ing. František Voslář</v>
      </c>
      <c r="G54" s="35"/>
      <c r="H54" s="35"/>
      <c r="I54" s="128" t="s">
        <v>31</v>
      </c>
      <c r="J54" s="32" t="str">
        <f>E21</f>
        <v>Ing. Živko Macuroski</v>
      </c>
      <c r="K54" s="35"/>
      <c r="L54" s="39"/>
    </row>
    <row r="55" s="1" customFormat="1" ht="12.6" customHeight="1">
      <c r="B55" s="34"/>
      <c r="C55" s="28" t="s">
        <v>29</v>
      </c>
      <c r="D55" s="35"/>
      <c r="E55" s="35"/>
      <c r="F55" s="23" t="str">
        <f>IF(E18="","",E18)</f>
        <v>Vyplň údaj</v>
      </c>
      <c r="G55" s="35"/>
      <c r="H55" s="35"/>
      <c r="I55" s="128" t="s">
        <v>34</v>
      </c>
      <c r="J55" s="32" t="str">
        <f>E24</f>
        <v>Zdeněk Hron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26"/>
      <c r="J56" s="35"/>
      <c r="K56" s="35"/>
      <c r="L56" s="39"/>
    </row>
    <row r="57" s="1" customFormat="1" ht="29.28" customHeight="1">
      <c r="B57" s="34"/>
      <c r="C57" s="155" t="s">
        <v>110</v>
      </c>
      <c r="D57" s="156"/>
      <c r="E57" s="156"/>
      <c r="F57" s="156"/>
      <c r="G57" s="156"/>
      <c r="H57" s="156"/>
      <c r="I57" s="157"/>
      <c r="J57" s="158" t="s">
        <v>111</v>
      </c>
      <c r="K57" s="156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6"/>
      <c r="J58" s="35"/>
      <c r="K58" s="35"/>
      <c r="L58" s="39"/>
    </row>
    <row r="59" s="1" customFormat="1" ht="22.8" customHeight="1">
      <c r="B59" s="34"/>
      <c r="C59" s="159" t="s">
        <v>70</v>
      </c>
      <c r="D59" s="35"/>
      <c r="E59" s="35"/>
      <c r="F59" s="35"/>
      <c r="G59" s="35"/>
      <c r="H59" s="35"/>
      <c r="I59" s="126"/>
      <c r="J59" s="93">
        <f>J89</f>
        <v>0</v>
      </c>
      <c r="K59" s="35"/>
      <c r="L59" s="39"/>
      <c r="AU59" s="13" t="s">
        <v>112</v>
      </c>
    </row>
    <row r="60" s="7" customFormat="1" ht="24.96" customHeight="1">
      <c r="B60" s="160"/>
      <c r="C60" s="161"/>
      <c r="D60" s="162" t="s">
        <v>113</v>
      </c>
      <c r="E60" s="163"/>
      <c r="F60" s="163"/>
      <c r="G60" s="163"/>
      <c r="H60" s="163"/>
      <c r="I60" s="164"/>
      <c r="J60" s="165">
        <f>J90</f>
        <v>0</v>
      </c>
      <c r="K60" s="161"/>
      <c r="L60" s="166"/>
    </row>
    <row r="61" s="7" customFormat="1" ht="24.96" customHeight="1">
      <c r="B61" s="160"/>
      <c r="C61" s="161"/>
      <c r="D61" s="162" t="s">
        <v>114</v>
      </c>
      <c r="E61" s="163"/>
      <c r="F61" s="163"/>
      <c r="G61" s="163"/>
      <c r="H61" s="163"/>
      <c r="I61" s="164"/>
      <c r="J61" s="165">
        <f>J122</f>
        <v>0</v>
      </c>
      <c r="K61" s="161"/>
      <c r="L61" s="166"/>
    </row>
    <row r="62" s="7" customFormat="1" ht="24.96" customHeight="1">
      <c r="B62" s="160"/>
      <c r="C62" s="161"/>
      <c r="D62" s="162" t="s">
        <v>115</v>
      </c>
      <c r="E62" s="163"/>
      <c r="F62" s="163"/>
      <c r="G62" s="163"/>
      <c r="H62" s="163"/>
      <c r="I62" s="164"/>
      <c r="J62" s="165">
        <f>J137</f>
        <v>0</v>
      </c>
      <c r="K62" s="161"/>
      <c r="L62" s="166"/>
    </row>
    <row r="63" s="7" customFormat="1" ht="24.96" customHeight="1">
      <c r="B63" s="160"/>
      <c r="C63" s="161"/>
      <c r="D63" s="162" t="s">
        <v>116</v>
      </c>
      <c r="E63" s="163"/>
      <c r="F63" s="163"/>
      <c r="G63" s="163"/>
      <c r="H63" s="163"/>
      <c r="I63" s="164"/>
      <c r="J63" s="165">
        <f>J149</f>
        <v>0</v>
      </c>
      <c r="K63" s="161"/>
      <c r="L63" s="166"/>
    </row>
    <row r="64" s="7" customFormat="1" ht="24.96" customHeight="1">
      <c r="B64" s="160"/>
      <c r="C64" s="161"/>
      <c r="D64" s="162" t="s">
        <v>113</v>
      </c>
      <c r="E64" s="163"/>
      <c r="F64" s="163"/>
      <c r="G64" s="163"/>
      <c r="H64" s="163"/>
      <c r="I64" s="164"/>
      <c r="J64" s="165">
        <f>J163</f>
        <v>0</v>
      </c>
      <c r="K64" s="161"/>
      <c r="L64" s="166"/>
    </row>
    <row r="65" s="7" customFormat="1" ht="24.96" customHeight="1">
      <c r="B65" s="160"/>
      <c r="C65" s="161"/>
      <c r="D65" s="162" t="s">
        <v>114</v>
      </c>
      <c r="E65" s="163"/>
      <c r="F65" s="163"/>
      <c r="G65" s="163"/>
      <c r="H65" s="163"/>
      <c r="I65" s="164"/>
      <c r="J65" s="165">
        <f>J193</f>
        <v>0</v>
      </c>
      <c r="K65" s="161"/>
      <c r="L65" s="166"/>
    </row>
    <row r="66" s="7" customFormat="1" ht="24.96" customHeight="1">
      <c r="B66" s="160"/>
      <c r="C66" s="161"/>
      <c r="D66" s="162" t="s">
        <v>115</v>
      </c>
      <c r="E66" s="163"/>
      <c r="F66" s="163"/>
      <c r="G66" s="163"/>
      <c r="H66" s="163"/>
      <c r="I66" s="164"/>
      <c r="J66" s="165">
        <f>J210</f>
        <v>0</v>
      </c>
      <c r="K66" s="161"/>
      <c r="L66" s="166"/>
    </row>
    <row r="67" s="7" customFormat="1" ht="24.96" customHeight="1">
      <c r="B67" s="160"/>
      <c r="C67" s="161"/>
      <c r="D67" s="162" t="s">
        <v>116</v>
      </c>
      <c r="E67" s="163"/>
      <c r="F67" s="163"/>
      <c r="G67" s="163"/>
      <c r="H67" s="163"/>
      <c r="I67" s="164"/>
      <c r="J67" s="165">
        <f>J222</f>
        <v>0</v>
      </c>
      <c r="K67" s="161"/>
      <c r="L67" s="166"/>
    </row>
    <row r="68" s="7" customFormat="1" ht="24.96" customHeight="1">
      <c r="B68" s="160"/>
      <c r="C68" s="161"/>
      <c r="D68" s="162" t="s">
        <v>117</v>
      </c>
      <c r="E68" s="163"/>
      <c r="F68" s="163"/>
      <c r="G68" s="163"/>
      <c r="H68" s="163"/>
      <c r="I68" s="164"/>
      <c r="J68" s="165">
        <f>J242</f>
        <v>0</v>
      </c>
      <c r="K68" s="161"/>
      <c r="L68" s="166"/>
    </row>
    <row r="69" s="7" customFormat="1" ht="24.96" customHeight="1">
      <c r="B69" s="160"/>
      <c r="C69" s="161"/>
      <c r="D69" s="162" t="s">
        <v>118</v>
      </c>
      <c r="E69" s="163"/>
      <c r="F69" s="163"/>
      <c r="G69" s="163"/>
      <c r="H69" s="163"/>
      <c r="I69" s="164"/>
      <c r="J69" s="165">
        <f>J248</f>
        <v>0</v>
      </c>
      <c r="K69" s="161"/>
      <c r="L69" s="166"/>
    </row>
    <row r="70" s="1" customFormat="1" ht="21.84" customHeight="1">
      <c r="B70" s="34"/>
      <c r="C70" s="35"/>
      <c r="D70" s="35"/>
      <c r="E70" s="35"/>
      <c r="F70" s="35"/>
      <c r="G70" s="35"/>
      <c r="H70" s="35"/>
      <c r="I70" s="126"/>
      <c r="J70" s="35"/>
      <c r="K70" s="35"/>
      <c r="L70" s="39"/>
    </row>
    <row r="71" s="1" customFormat="1" ht="6.96" customHeight="1">
      <c r="B71" s="53"/>
      <c r="C71" s="54"/>
      <c r="D71" s="54"/>
      <c r="E71" s="54"/>
      <c r="F71" s="54"/>
      <c r="G71" s="54"/>
      <c r="H71" s="54"/>
      <c r="I71" s="150"/>
      <c r="J71" s="54"/>
      <c r="K71" s="54"/>
      <c r="L71" s="39"/>
    </row>
    <row r="75" s="1" customFormat="1" ht="6.96" customHeight="1">
      <c r="B75" s="55"/>
      <c r="C75" s="56"/>
      <c r="D75" s="56"/>
      <c r="E75" s="56"/>
      <c r="F75" s="56"/>
      <c r="G75" s="56"/>
      <c r="H75" s="56"/>
      <c r="I75" s="153"/>
      <c r="J75" s="56"/>
      <c r="K75" s="56"/>
      <c r="L75" s="39"/>
    </row>
    <row r="76" s="1" customFormat="1" ht="24.96" customHeight="1">
      <c r="B76" s="34"/>
      <c r="C76" s="19" t="s">
        <v>119</v>
      </c>
      <c r="D76" s="35"/>
      <c r="E76" s="35"/>
      <c r="F76" s="35"/>
      <c r="G76" s="35"/>
      <c r="H76" s="35"/>
      <c r="I76" s="126"/>
      <c r="J76" s="35"/>
      <c r="K76" s="35"/>
      <c r="L76" s="39"/>
    </row>
    <row r="77" s="1" customFormat="1" ht="6.96" customHeight="1">
      <c r="B77" s="34"/>
      <c r="C77" s="35"/>
      <c r="D77" s="35"/>
      <c r="E77" s="35"/>
      <c r="F77" s="35"/>
      <c r="G77" s="35"/>
      <c r="H77" s="35"/>
      <c r="I77" s="126"/>
      <c r="J77" s="35"/>
      <c r="K77" s="35"/>
      <c r="L77" s="39"/>
    </row>
    <row r="78" s="1" customFormat="1" ht="12" customHeight="1">
      <c r="B78" s="34"/>
      <c r="C78" s="28" t="s">
        <v>16</v>
      </c>
      <c r="D78" s="35"/>
      <c r="E78" s="35"/>
      <c r="F78" s="35"/>
      <c r="G78" s="35"/>
      <c r="H78" s="35"/>
      <c r="I78" s="126"/>
      <c r="J78" s="35"/>
      <c r="K78" s="35"/>
      <c r="L78" s="39"/>
    </row>
    <row r="79" s="1" customFormat="1" ht="14.4" customHeight="1">
      <c r="B79" s="34"/>
      <c r="C79" s="35"/>
      <c r="D79" s="35"/>
      <c r="E79" s="154" t="str">
        <f>E7</f>
        <v>Oprava informačního zařízení v žst. Zdice, Hořovice, Praha Uhříněves, Říčany, Strančice a Benešov u Prahy.</v>
      </c>
      <c r="F79" s="28"/>
      <c r="G79" s="28"/>
      <c r="H79" s="28"/>
      <c r="I79" s="126"/>
      <c r="J79" s="35"/>
      <c r="K79" s="35"/>
      <c r="L79" s="39"/>
    </row>
    <row r="80" s="1" customFormat="1" ht="12" customHeight="1">
      <c r="B80" s="34"/>
      <c r="C80" s="28" t="s">
        <v>106</v>
      </c>
      <c r="D80" s="35"/>
      <c r="E80" s="35"/>
      <c r="F80" s="35"/>
      <c r="G80" s="35"/>
      <c r="H80" s="35"/>
      <c r="I80" s="126"/>
      <c r="J80" s="35"/>
      <c r="K80" s="35"/>
      <c r="L80" s="39"/>
    </row>
    <row r="81" s="1" customFormat="1" ht="14.4" customHeight="1">
      <c r="B81" s="34"/>
      <c r="C81" s="35"/>
      <c r="D81" s="35"/>
      <c r="E81" s="60" t="str">
        <f>E9</f>
        <v>5 - náhrada stávajícího kamerového systému Praha Uhříněves</v>
      </c>
      <c r="F81" s="35"/>
      <c r="G81" s="35"/>
      <c r="H81" s="35"/>
      <c r="I81" s="126"/>
      <c r="J81" s="35"/>
      <c r="K81" s="35"/>
      <c r="L81" s="39"/>
    </row>
    <row r="82" s="1" customFormat="1" ht="6.96" customHeight="1">
      <c r="B82" s="34"/>
      <c r="C82" s="35"/>
      <c r="D82" s="35"/>
      <c r="E82" s="35"/>
      <c r="F82" s="35"/>
      <c r="G82" s="35"/>
      <c r="H82" s="35"/>
      <c r="I82" s="126"/>
      <c r="J82" s="35"/>
      <c r="K82" s="35"/>
      <c r="L82" s="39"/>
    </row>
    <row r="83" s="1" customFormat="1" ht="12" customHeight="1">
      <c r="B83" s="34"/>
      <c r="C83" s="28" t="s">
        <v>21</v>
      </c>
      <c r="D83" s="35"/>
      <c r="E83" s="35"/>
      <c r="F83" s="23" t="str">
        <f>F12</f>
        <v>Praha Uhříněves</v>
      </c>
      <c r="G83" s="35"/>
      <c r="H83" s="35"/>
      <c r="I83" s="128" t="s">
        <v>23</v>
      </c>
      <c r="J83" s="63" t="str">
        <f>IF(J12="","",J12)</f>
        <v>14. 6. 2019</v>
      </c>
      <c r="K83" s="35"/>
      <c r="L83" s="39"/>
    </row>
    <row r="84" s="1" customFormat="1" ht="6.96" customHeight="1">
      <c r="B84" s="34"/>
      <c r="C84" s="35"/>
      <c r="D84" s="35"/>
      <c r="E84" s="35"/>
      <c r="F84" s="35"/>
      <c r="G84" s="35"/>
      <c r="H84" s="35"/>
      <c r="I84" s="126"/>
      <c r="J84" s="35"/>
      <c r="K84" s="35"/>
      <c r="L84" s="39"/>
    </row>
    <row r="85" s="1" customFormat="1" ht="12.6" customHeight="1">
      <c r="B85" s="34"/>
      <c r="C85" s="28" t="s">
        <v>25</v>
      </c>
      <c r="D85" s="35"/>
      <c r="E85" s="35"/>
      <c r="F85" s="23" t="str">
        <f>E15</f>
        <v>Ing. František Voslář</v>
      </c>
      <c r="G85" s="35"/>
      <c r="H85" s="35"/>
      <c r="I85" s="128" t="s">
        <v>31</v>
      </c>
      <c r="J85" s="32" t="str">
        <f>E21</f>
        <v>Ing. Živko Macuroski</v>
      </c>
      <c r="K85" s="35"/>
      <c r="L85" s="39"/>
    </row>
    <row r="86" s="1" customFormat="1" ht="12.6" customHeight="1">
      <c r="B86" s="34"/>
      <c r="C86" s="28" t="s">
        <v>29</v>
      </c>
      <c r="D86" s="35"/>
      <c r="E86" s="35"/>
      <c r="F86" s="23" t="str">
        <f>IF(E18="","",E18)</f>
        <v>Vyplň údaj</v>
      </c>
      <c r="G86" s="35"/>
      <c r="H86" s="35"/>
      <c r="I86" s="128" t="s">
        <v>34</v>
      </c>
      <c r="J86" s="32" t="str">
        <f>E24</f>
        <v>Zdeněk Hron</v>
      </c>
      <c r="K86" s="35"/>
      <c r="L86" s="39"/>
    </row>
    <row r="87" s="1" customFormat="1" ht="10.32" customHeight="1">
      <c r="B87" s="34"/>
      <c r="C87" s="35"/>
      <c r="D87" s="35"/>
      <c r="E87" s="35"/>
      <c r="F87" s="35"/>
      <c r="G87" s="35"/>
      <c r="H87" s="35"/>
      <c r="I87" s="126"/>
      <c r="J87" s="35"/>
      <c r="K87" s="35"/>
      <c r="L87" s="39"/>
    </row>
    <row r="88" s="8" customFormat="1" ht="29.28" customHeight="1">
      <c r="B88" s="167"/>
      <c r="C88" s="168" t="s">
        <v>120</v>
      </c>
      <c r="D88" s="169" t="s">
        <v>57</v>
      </c>
      <c r="E88" s="169" t="s">
        <v>53</v>
      </c>
      <c r="F88" s="169" t="s">
        <v>54</v>
      </c>
      <c r="G88" s="169" t="s">
        <v>121</v>
      </c>
      <c r="H88" s="169" t="s">
        <v>122</v>
      </c>
      <c r="I88" s="170" t="s">
        <v>123</v>
      </c>
      <c r="J88" s="169" t="s">
        <v>111</v>
      </c>
      <c r="K88" s="171" t="s">
        <v>124</v>
      </c>
      <c r="L88" s="172"/>
      <c r="M88" s="83" t="s">
        <v>19</v>
      </c>
      <c r="N88" s="84" t="s">
        <v>42</v>
      </c>
      <c r="O88" s="84" t="s">
        <v>125</v>
      </c>
      <c r="P88" s="84" t="s">
        <v>126</v>
      </c>
      <c r="Q88" s="84" t="s">
        <v>127</v>
      </c>
      <c r="R88" s="84" t="s">
        <v>128</v>
      </c>
      <c r="S88" s="84" t="s">
        <v>129</v>
      </c>
      <c r="T88" s="85" t="s">
        <v>130</v>
      </c>
    </row>
    <row r="89" s="1" customFormat="1" ht="22.8" customHeight="1">
      <c r="B89" s="34"/>
      <c r="C89" s="90" t="s">
        <v>131</v>
      </c>
      <c r="D89" s="35"/>
      <c r="E89" s="35"/>
      <c r="F89" s="35"/>
      <c r="G89" s="35"/>
      <c r="H89" s="35"/>
      <c r="I89" s="126"/>
      <c r="J89" s="173">
        <f>BK89</f>
        <v>0</v>
      </c>
      <c r="K89" s="35"/>
      <c r="L89" s="39"/>
      <c r="M89" s="86"/>
      <c r="N89" s="87"/>
      <c r="O89" s="87"/>
      <c r="P89" s="174">
        <f>P90+P122+P137+P149+P163+P193+P210+P222+P242+P248</f>
        <v>0</v>
      </c>
      <c r="Q89" s="87"/>
      <c r="R89" s="174">
        <f>R90+R122+R137+R149+R163+R193+R210+R222+R242+R248</f>
        <v>0</v>
      </c>
      <c r="S89" s="87"/>
      <c r="T89" s="175">
        <f>T90+T122+T137+T149+T163+T193+T210+T222+T242+T248</f>
        <v>0</v>
      </c>
      <c r="AT89" s="13" t="s">
        <v>71</v>
      </c>
      <c r="AU89" s="13" t="s">
        <v>112</v>
      </c>
      <c r="BK89" s="176">
        <f>BK90+BK122+BK137+BK149+BK163+BK193+BK210+BK222+BK242+BK248</f>
        <v>0</v>
      </c>
    </row>
    <row r="90" s="9" customFormat="1" ht="25.92" customHeight="1">
      <c r="B90" s="177"/>
      <c r="C90" s="178"/>
      <c r="D90" s="179" t="s">
        <v>71</v>
      </c>
      <c r="E90" s="180" t="s">
        <v>132</v>
      </c>
      <c r="F90" s="180" t="s">
        <v>133</v>
      </c>
      <c r="G90" s="178"/>
      <c r="H90" s="178"/>
      <c r="I90" s="181"/>
      <c r="J90" s="182">
        <f>BK90</f>
        <v>0</v>
      </c>
      <c r="K90" s="178"/>
      <c r="L90" s="183"/>
      <c r="M90" s="184"/>
      <c r="N90" s="185"/>
      <c r="O90" s="185"/>
      <c r="P90" s="186">
        <f>SUM(P91:P121)</f>
        <v>0</v>
      </c>
      <c r="Q90" s="185"/>
      <c r="R90" s="186">
        <f>SUM(R91:R121)</f>
        <v>0</v>
      </c>
      <c r="S90" s="185"/>
      <c r="T90" s="187">
        <f>SUM(T91:T121)</f>
        <v>0</v>
      </c>
      <c r="AR90" s="188" t="s">
        <v>77</v>
      </c>
      <c r="AT90" s="189" t="s">
        <v>71</v>
      </c>
      <c r="AU90" s="189" t="s">
        <v>72</v>
      </c>
      <c r="AY90" s="188" t="s">
        <v>134</v>
      </c>
      <c r="BK90" s="190">
        <f>SUM(BK91:BK121)</f>
        <v>0</v>
      </c>
    </row>
    <row r="91" s="1" customFormat="1" ht="40.8" customHeight="1">
      <c r="B91" s="34"/>
      <c r="C91" s="191" t="s">
        <v>72</v>
      </c>
      <c r="D91" s="191" t="s">
        <v>135</v>
      </c>
      <c r="E91" s="192" t="s">
        <v>136</v>
      </c>
      <c r="F91" s="193" t="s">
        <v>623</v>
      </c>
      <c r="G91" s="194" t="s">
        <v>138</v>
      </c>
      <c r="H91" s="195">
        <v>1</v>
      </c>
      <c r="I91" s="196"/>
      <c r="J91" s="197">
        <f>ROUND(I91*H91,2)</f>
        <v>0</v>
      </c>
      <c r="K91" s="193" t="s">
        <v>19</v>
      </c>
      <c r="L91" s="198"/>
      <c r="M91" s="199" t="s">
        <v>19</v>
      </c>
      <c r="N91" s="200" t="s">
        <v>43</v>
      </c>
      <c r="O91" s="75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AR91" s="13" t="s">
        <v>99</v>
      </c>
      <c r="AT91" s="13" t="s">
        <v>135</v>
      </c>
      <c r="AU91" s="13" t="s">
        <v>77</v>
      </c>
      <c r="AY91" s="13" t="s">
        <v>134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13" t="s">
        <v>77</v>
      </c>
      <c r="BK91" s="203">
        <f>ROUND(I91*H91,2)</f>
        <v>0</v>
      </c>
      <c r="BL91" s="13" t="s">
        <v>87</v>
      </c>
      <c r="BM91" s="13" t="s">
        <v>81</v>
      </c>
    </row>
    <row r="92" s="1" customFormat="1" ht="14.4" customHeight="1">
      <c r="B92" s="34"/>
      <c r="C92" s="191" t="s">
        <v>72</v>
      </c>
      <c r="D92" s="191" t="s">
        <v>135</v>
      </c>
      <c r="E92" s="192" t="s">
        <v>139</v>
      </c>
      <c r="F92" s="193" t="s">
        <v>140</v>
      </c>
      <c r="G92" s="194" t="s">
        <v>138</v>
      </c>
      <c r="H92" s="195">
        <v>4</v>
      </c>
      <c r="I92" s="196"/>
      <c r="J92" s="197">
        <f>ROUND(I92*H92,2)</f>
        <v>0</v>
      </c>
      <c r="K92" s="193" t="s">
        <v>19</v>
      </c>
      <c r="L92" s="198"/>
      <c r="M92" s="199" t="s">
        <v>19</v>
      </c>
      <c r="N92" s="200" t="s">
        <v>43</v>
      </c>
      <c r="O92" s="75"/>
      <c r="P92" s="201">
        <f>O92*H92</f>
        <v>0</v>
      </c>
      <c r="Q92" s="201">
        <v>0</v>
      </c>
      <c r="R92" s="201">
        <f>Q92*H92</f>
        <v>0</v>
      </c>
      <c r="S92" s="201">
        <v>0</v>
      </c>
      <c r="T92" s="202">
        <f>S92*H92</f>
        <v>0</v>
      </c>
      <c r="AR92" s="13" t="s">
        <v>99</v>
      </c>
      <c r="AT92" s="13" t="s">
        <v>135</v>
      </c>
      <c r="AU92" s="13" t="s">
        <v>77</v>
      </c>
      <c r="AY92" s="13" t="s">
        <v>134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13" t="s">
        <v>77</v>
      </c>
      <c r="BK92" s="203">
        <f>ROUND(I92*H92,2)</f>
        <v>0</v>
      </c>
      <c r="BL92" s="13" t="s">
        <v>87</v>
      </c>
      <c r="BM92" s="13" t="s">
        <v>87</v>
      </c>
    </row>
    <row r="93" s="1" customFormat="1" ht="14.4" customHeight="1">
      <c r="B93" s="34"/>
      <c r="C93" s="191" t="s">
        <v>72</v>
      </c>
      <c r="D93" s="191" t="s">
        <v>135</v>
      </c>
      <c r="E93" s="192" t="s">
        <v>141</v>
      </c>
      <c r="F93" s="193" t="s">
        <v>624</v>
      </c>
      <c r="G93" s="194" t="s">
        <v>138</v>
      </c>
      <c r="H93" s="195">
        <v>1</v>
      </c>
      <c r="I93" s="196"/>
      <c r="J93" s="197">
        <f>ROUND(I93*H93,2)</f>
        <v>0</v>
      </c>
      <c r="K93" s="193" t="s">
        <v>19</v>
      </c>
      <c r="L93" s="198"/>
      <c r="M93" s="199" t="s">
        <v>19</v>
      </c>
      <c r="N93" s="200" t="s">
        <v>43</v>
      </c>
      <c r="O93" s="75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13" t="s">
        <v>99</v>
      </c>
      <c r="AT93" s="13" t="s">
        <v>135</v>
      </c>
      <c r="AU93" s="13" t="s">
        <v>77</v>
      </c>
      <c r="AY93" s="13" t="s">
        <v>134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13" t="s">
        <v>77</v>
      </c>
      <c r="BK93" s="203">
        <f>ROUND(I93*H93,2)</f>
        <v>0</v>
      </c>
      <c r="BL93" s="13" t="s">
        <v>87</v>
      </c>
      <c r="BM93" s="13" t="s">
        <v>93</v>
      </c>
    </row>
    <row r="94" s="1" customFormat="1" ht="14.4" customHeight="1">
      <c r="B94" s="34"/>
      <c r="C94" s="191" t="s">
        <v>72</v>
      </c>
      <c r="D94" s="191" t="s">
        <v>135</v>
      </c>
      <c r="E94" s="192" t="s">
        <v>183</v>
      </c>
      <c r="F94" s="193" t="s">
        <v>184</v>
      </c>
      <c r="G94" s="194" t="s">
        <v>185</v>
      </c>
      <c r="H94" s="195">
        <v>1</v>
      </c>
      <c r="I94" s="196"/>
      <c r="J94" s="197">
        <f>ROUND(I94*H94,2)</f>
        <v>0</v>
      </c>
      <c r="K94" s="193" t="s">
        <v>19</v>
      </c>
      <c r="L94" s="198"/>
      <c r="M94" s="199" t="s">
        <v>19</v>
      </c>
      <c r="N94" s="200" t="s">
        <v>43</v>
      </c>
      <c r="O94" s="75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AR94" s="13" t="s">
        <v>99</v>
      </c>
      <c r="AT94" s="13" t="s">
        <v>135</v>
      </c>
      <c r="AU94" s="13" t="s">
        <v>77</v>
      </c>
      <c r="AY94" s="13" t="s">
        <v>134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13" t="s">
        <v>77</v>
      </c>
      <c r="BK94" s="203">
        <f>ROUND(I94*H94,2)</f>
        <v>0</v>
      </c>
      <c r="BL94" s="13" t="s">
        <v>87</v>
      </c>
      <c r="BM94" s="13" t="s">
        <v>99</v>
      </c>
    </row>
    <row r="95" s="1" customFormat="1" ht="20.4" customHeight="1">
      <c r="B95" s="34"/>
      <c r="C95" s="191" t="s">
        <v>72</v>
      </c>
      <c r="D95" s="191" t="s">
        <v>135</v>
      </c>
      <c r="E95" s="192" t="s">
        <v>187</v>
      </c>
      <c r="F95" s="193" t="s">
        <v>188</v>
      </c>
      <c r="G95" s="194" t="s">
        <v>138</v>
      </c>
      <c r="H95" s="195">
        <v>1</v>
      </c>
      <c r="I95" s="196"/>
      <c r="J95" s="197">
        <f>ROUND(I95*H95,2)</f>
        <v>0</v>
      </c>
      <c r="K95" s="193" t="s">
        <v>19</v>
      </c>
      <c r="L95" s="198"/>
      <c r="M95" s="199" t="s">
        <v>19</v>
      </c>
      <c r="N95" s="200" t="s">
        <v>43</v>
      </c>
      <c r="O95" s="75"/>
      <c r="P95" s="201">
        <f>O95*H95</f>
        <v>0</v>
      </c>
      <c r="Q95" s="201">
        <v>0</v>
      </c>
      <c r="R95" s="201">
        <f>Q95*H95</f>
        <v>0</v>
      </c>
      <c r="S95" s="201">
        <v>0</v>
      </c>
      <c r="T95" s="202">
        <f>S95*H95</f>
        <v>0</v>
      </c>
      <c r="AR95" s="13" t="s">
        <v>99</v>
      </c>
      <c r="AT95" s="13" t="s">
        <v>135</v>
      </c>
      <c r="AU95" s="13" t="s">
        <v>77</v>
      </c>
      <c r="AY95" s="13" t="s">
        <v>134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13" t="s">
        <v>77</v>
      </c>
      <c r="BK95" s="203">
        <f>ROUND(I95*H95,2)</f>
        <v>0</v>
      </c>
      <c r="BL95" s="13" t="s">
        <v>87</v>
      </c>
      <c r="BM95" s="13" t="s">
        <v>147</v>
      </c>
    </row>
    <row r="96" s="1" customFormat="1" ht="14.4" customHeight="1">
      <c r="B96" s="34"/>
      <c r="C96" s="191" t="s">
        <v>72</v>
      </c>
      <c r="D96" s="191" t="s">
        <v>135</v>
      </c>
      <c r="E96" s="192" t="s">
        <v>190</v>
      </c>
      <c r="F96" s="193" t="s">
        <v>191</v>
      </c>
      <c r="G96" s="194" t="s">
        <v>138</v>
      </c>
      <c r="H96" s="195">
        <v>1</v>
      </c>
      <c r="I96" s="196"/>
      <c r="J96" s="197">
        <f>ROUND(I96*H96,2)</f>
        <v>0</v>
      </c>
      <c r="K96" s="193" t="s">
        <v>19</v>
      </c>
      <c r="L96" s="198"/>
      <c r="M96" s="199" t="s">
        <v>19</v>
      </c>
      <c r="N96" s="200" t="s">
        <v>43</v>
      </c>
      <c r="O96" s="75"/>
      <c r="P96" s="201">
        <f>O96*H96</f>
        <v>0</v>
      </c>
      <c r="Q96" s="201">
        <v>0</v>
      </c>
      <c r="R96" s="201">
        <f>Q96*H96</f>
        <v>0</v>
      </c>
      <c r="S96" s="201">
        <v>0</v>
      </c>
      <c r="T96" s="202">
        <f>S96*H96</f>
        <v>0</v>
      </c>
      <c r="AR96" s="13" t="s">
        <v>99</v>
      </c>
      <c r="AT96" s="13" t="s">
        <v>135</v>
      </c>
      <c r="AU96" s="13" t="s">
        <v>77</v>
      </c>
      <c r="AY96" s="13" t="s">
        <v>134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13" t="s">
        <v>77</v>
      </c>
      <c r="BK96" s="203">
        <f>ROUND(I96*H96,2)</f>
        <v>0</v>
      </c>
      <c r="BL96" s="13" t="s">
        <v>87</v>
      </c>
      <c r="BM96" s="13" t="s">
        <v>175</v>
      </c>
    </row>
    <row r="97" s="1" customFormat="1" ht="20.4" customHeight="1">
      <c r="B97" s="34"/>
      <c r="C97" s="191" t="s">
        <v>72</v>
      </c>
      <c r="D97" s="191" t="s">
        <v>135</v>
      </c>
      <c r="E97" s="192" t="s">
        <v>193</v>
      </c>
      <c r="F97" s="193" t="s">
        <v>194</v>
      </c>
      <c r="G97" s="194" t="s">
        <v>138</v>
      </c>
      <c r="H97" s="195">
        <v>1</v>
      </c>
      <c r="I97" s="196"/>
      <c r="J97" s="197">
        <f>ROUND(I97*H97,2)</f>
        <v>0</v>
      </c>
      <c r="K97" s="193" t="s">
        <v>19</v>
      </c>
      <c r="L97" s="198"/>
      <c r="M97" s="199" t="s">
        <v>19</v>
      </c>
      <c r="N97" s="200" t="s">
        <v>43</v>
      </c>
      <c r="O97" s="75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AR97" s="13" t="s">
        <v>99</v>
      </c>
      <c r="AT97" s="13" t="s">
        <v>135</v>
      </c>
      <c r="AU97" s="13" t="s">
        <v>77</v>
      </c>
      <c r="AY97" s="13" t="s">
        <v>134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13" t="s">
        <v>77</v>
      </c>
      <c r="BK97" s="203">
        <f>ROUND(I97*H97,2)</f>
        <v>0</v>
      </c>
      <c r="BL97" s="13" t="s">
        <v>87</v>
      </c>
      <c r="BM97" s="13" t="s">
        <v>157</v>
      </c>
    </row>
    <row r="98" s="1" customFormat="1" ht="14.4" customHeight="1">
      <c r="B98" s="34"/>
      <c r="C98" s="191" t="s">
        <v>72</v>
      </c>
      <c r="D98" s="191" t="s">
        <v>135</v>
      </c>
      <c r="E98" s="192" t="s">
        <v>196</v>
      </c>
      <c r="F98" s="193" t="s">
        <v>197</v>
      </c>
      <c r="G98" s="194" t="s">
        <v>138</v>
      </c>
      <c r="H98" s="195">
        <v>1</v>
      </c>
      <c r="I98" s="196"/>
      <c r="J98" s="197">
        <f>ROUND(I98*H98,2)</f>
        <v>0</v>
      </c>
      <c r="K98" s="193" t="s">
        <v>19</v>
      </c>
      <c r="L98" s="198"/>
      <c r="M98" s="199" t="s">
        <v>19</v>
      </c>
      <c r="N98" s="200" t="s">
        <v>43</v>
      </c>
      <c r="O98" s="75"/>
      <c r="P98" s="201">
        <f>O98*H98</f>
        <v>0</v>
      </c>
      <c r="Q98" s="201">
        <v>0</v>
      </c>
      <c r="R98" s="201">
        <f>Q98*H98</f>
        <v>0</v>
      </c>
      <c r="S98" s="201">
        <v>0</v>
      </c>
      <c r="T98" s="202">
        <f>S98*H98</f>
        <v>0</v>
      </c>
      <c r="AR98" s="13" t="s">
        <v>99</v>
      </c>
      <c r="AT98" s="13" t="s">
        <v>135</v>
      </c>
      <c r="AU98" s="13" t="s">
        <v>77</v>
      </c>
      <c r="AY98" s="13" t="s">
        <v>134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13" t="s">
        <v>77</v>
      </c>
      <c r="BK98" s="203">
        <f>ROUND(I98*H98,2)</f>
        <v>0</v>
      </c>
      <c r="BL98" s="13" t="s">
        <v>87</v>
      </c>
      <c r="BM98" s="13" t="s">
        <v>186</v>
      </c>
    </row>
    <row r="99" s="1" customFormat="1" ht="14.4" customHeight="1">
      <c r="B99" s="34"/>
      <c r="C99" s="191" t="s">
        <v>72</v>
      </c>
      <c r="D99" s="191" t="s">
        <v>135</v>
      </c>
      <c r="E99" s="192" t="s">
        <v>199</v>
      </c>
      <c r="F99" s="193" t="s">
        <v>200</v>
      </c>
      <c r="G99" s="194" t="s">
        <v>138</v>
      </c>
      <c r="H99" s="195">
        <v>1</v>
      </c>
      <c r="I99" s="196"/>
      <c r="J99" s="197">
        <f>ROUND(I99*H99,2)</f>
        <v>0</v>
      </c>
      <c r="K99" s="193" t="s">
        <v>19</v>
      </c>
      <c r="L99" s="198"/>
      <c r="M99" s="199" t="s">
        <v>19</v>
      </c>
      <c r="N99" s="200" t="s">
        <v>43</v>
      </c>
      <c r="O99" s="75"/>
      <c r="P99" s="201">
        <f>O99*H99</f>
        <v>0</v>
      </c>
      <c r="Q99" s="201">
        <v>0</v>
      </c>
      <c r="R99" s="201">
        <f>Q99*H99</f>
        <v>0</v>
      </c>
      <c r="S99" s="201">
        <v>0</v>
      </c>
      <c r="T99" s="202">
        <f>S99*H99</f>
        <v>0</v>
      </c>
      <c r="AR99" s="13" t="s">
        <v>99</v>
      </c>
      <c r="AT99" s="13" t="s">
        <v>135</v>
      </c>
      <c r="AU99" s="13" t="s">
        <v>77</v>
      </c>
      <c r="AY99" s="13" t="s">
        <v>134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13" t="s">
        <v>77</v>
      </c>
      <c r="BK99" s="203">
        <f>ROUND(I99*H99,2)</f>
        <v>0</v>
      </c>
      <c r="BL99" s="13" t="s">
        <v>87</v>
      </c>
      <c r="BM99" s="13" t="s">
        <v>559</v>
      </c>
    </row>
    <row r="100" s="1" customFormat="1" ht="14.4" customHeight="1">
      <c r="B100" s="34"/>
      <c r="C100" s="191" t="s">
        <v>72</v>
      </c>
      <c r="D100" s="191" t="s">
        <v>135</v>
      </c>
      <c r="E100" s="192" t="s">
        <v>202</v>
      </c>
      <c r="F100" s="193" t="s">
        <v>203</v>
      </c>
      <c r="G100" s="194" t="s">
        <v>138</v>
      </c>
      <c r="H100" s="195">
        <v>1</v>
      </c>
      <c r="I100" s="196"/>
      <c r="J100" s="197">
        <f>ROUND(I100*H100,2)</f>
        <v>0</v>
      </c>
      <c r="K100" s="193" t="s">
        <v>19</v>
      </c>
      <c r="L100" s="198"/>
      <c r="M100" s="199" t="s">
        <v>19</v>
      </c>
      <c r="N100" s="200" t="s">
        <v>43</v>
      </c>
      <c r="O100" s="75"/>
      <c r="P100" s="201">
        <f>O100*H100</f>
        <v>0</v>
      </c>
      <c r="Q100" s="201">
        <v>0</v>
      </c>
      <c r="R100" s="201">
        <f>Q100*H100</f>
        <v>0</v>
      </c>
      <c r="S100" s="201">
        <v>0</v>
      </c>
      <c r="T100" s="202">
        <f>S100*H100</f>
        <v>0</v>
      </c>
      <c r="AR100" s="13" t="s">
        <v>99</v>
      </c>
      <c r="AT100" s="13" t="s">
        <v>135</v>
      </c>
      <c r="AU100" s="13" t="s">
        <v>77</v>
      </c>
      <c r="AY100" s="13" t="s">
        <v>134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13" t="s">
        <v>77</v>
      </c>
      <c r="BK100" s="203">
        <f>ROUND(I100*H100,2)</f>
        <v>0</v>
      </c>
      <c r="BL100" s="13" t="s">
        <v>87</v>
      </c>
      <c r="BM100" s="13" t="s">
        <v>189</v>
      </c>
    </row>
    <row r="101" s="1" customFormat="1" ht="14.4" customHeight="1">
      <c r="B101" s="34"/>
      <c r="C101" s="191" t="s">
        <v>72</v>
      </c>
      <c r="D101" s="191" t="s">
        <v>135</v>
      </c>
      <c r="E101" s="192" t="s">
        <v>205</v>
      </c>
      <c r="F101" s="193" t="s">
        <v>206</v>
      </c>
      <c r="G101" s="194" t="s">
        <v>138</v>
      </c>
      <c r="H101" s="195">
        <v>1</v>
      </c>
      <c r="I101" s="196"/>
      <c r="J101" s="197">
        <f>ROUND(I101*H101,2)</f>
        <v>0</v>
      </c>
      <c r="K101" s="193" t="s">
        <v>19</v>
      </c>
      <c r="L101" s="198"/>
      <c r="M101" s="199" t="s">
        <v>19</v>
      </c>
      <c r="N101" s="200" t="s">
        <v>43</v>
      </c>
      <c r="O101" s="75"/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AR101" s="13" t="s">
        <v>99</v>
      </c>
      <c r="AT101" s="13" t="s">
        <v>135</v>
      </c>
      <c r="AU101" s="13" t="s">
        <v>77</v>
      </c>
      <c r="AY101" s="13" t="s">
        <v>134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13" t="s">
        <v>77</v>
      </c>
      <c r="BK101" s="203">
        <f>ROUND(I101*H101,2)</f>
        <v>0</v>
      </c>
      <c r="BL101" s="13" t="s">
        <v>87</v>
      </c>
      <c r="BM101" s="13" t="s">
        <v>192</v>
      </c>
    </row>
    <row r="102" s="1" customFormat="1" ht="14.4" customHeight="1">
      <c r="B102" s="34"/>
      <c r="C102" s="191" t="s">
        <v>72</v>
      </c>
      <c r="D102" s="191" t="s">
        <v>135</v>
      </c>
      <c r="E102" s="192" t="s">
        <v>208</v>
      </c>
      <c r="F102" s="193" t="s">
        <v>209</v>
      </c>
      <c r="G102" s="194" t="s">
        <v>138</v>
      </c>
      <c r="H102" s="195">
        <v>5</v>
      </c>
      <c r="I102" s="196"/>
      <c r="J102" s="197">
        <f>ROUND(I102*H102,2)</f>
        <v>0</v>
      </c>
      <c r="K102" s="193" t="s">
        <v>19</v>
      </c>
      <c r="L102" s="198"/>
      <c r="M102" s="199" t="s">
        <v>19</v>
      </c>
      <c r="N102" s="200" t="s">
        <v>43</v>
      </c>
      <c r="O102" s="75"/>
      <c r="P102" s="201">
        <f>O102*H102</f>
        <v>0</v>
      </c>
      <c r="Q102" s="201">
        <v>0</v>
      </c>
      <c r="R102" s="201">
        <f>Q102*H102</f>
        <v>0</v>
      </c>
      <c r="S102" s="201">
        <v>0</v>
      </c>
      <c r="T102" s="202">
        <f>S102*H102</f>
        <v>0</v>
      </c>
      <c r="AR102" s="13" t="s">
        <v>99</v>
      </c>
      <c r="AT102" s="13" t="s">
        <v>135</v>
      </c>
      <c r="AU102" s="13" t="s">
        <v>77</v>
      </c>
      <c r="AY102" s="13" t="s">
        <v>134</v>
      </c>
      <c r="BE102" s="203">
        <f>IF(N102="základní",J102,0)</f>
        <v>0</v>
      </c>
      <c r="BF102" s="203">
        <f>IF(N102="snížená",J102,0)</f>
        <v>0</v>
      </c>
      <c r="BG102" s="203">
        <f>IF(N102="zákl. přenesená",J102,0)</f>
        <v>0</v>
      </c>
      <c r="BH102" s="203">
        <f>IF(N102="sníž. přenesená",J102,0)</f>
        <v>0</v>
      </c>
      <c r="BI102" s="203">
        <f>IF(N102="nulová",J102,0)</f>
        <v>0</v>
      </c>
      <c r="BJ102" s="13" t="s">
        <v>77</v>
      </c>
      <c r="BK102" s="203">
        <f>ROUND(I102*H102,2)</f>
        <v>0</v>
      </c>
      <c r="BL102" s="13" t="s">
        <v>87</v>
      </c>
      <c r="BM102" s="13" t="s">
        <v>195</v>
      </c>
    </row>
    <row r="103" s="1" customFormat="1" ht="14.4" customHeight="1">
      <c r="B103" s="34"/>
      <c r="C103" s="191" t="s">
        <v>72</v>
      </c>
      <c r="D103" s="191" t="s">
        <v>135</v>
      </c>
      <c r="E103" s="192" t="s">
        <v>217</v>
      </c>
      <c r="F103" s="193" t="s">
        <v>218</v>
      </c>
      <c r="G103" s="194" t="s">
        <v>138</v>
      </c>
      <c r="H103" s="195">
        <v>2</v>
      </c>
      <c r="I103" s="196"/>
      <c r="J103" s="197">
        <f>ROUND(I103*H103,2)</f>
        <v>0</v>
      </c>
      <c r="K103" s="193" t="s">
        <v>19</v>
      </c>
      <c r="L103" s="198"/>
      <c r="M103" s="199" t="s">
        <v>19</v>
      </c>
      <c r="N103" s="200" t="s">
        <v>43</v>
      </c>
      <c r="O103" s="75"/>
      <c r="P103" s="201">
        <f>O103*H103</f>
        <v>0</v>
      </c>
      <c r="Q103" s="201">
        <v>0</v>
      </c>
      <c r="R103" s="201">
        <f>Q103*H103</f>
        <v>0</v>
      </c>
      <c r="S103" s="201">
        <v>0</v>
      </c>
      <c r="T103" s="202">
        <f>S103*H103</f>
        <v>0</v>
      </c>
      <c r="AR103" s="13" t="s">
        <v>99</v>
      </c>
      <c r="AT103" s="13" t="s">
        <v>135</v>
      </c>
      <c r="AU103" s="13" t="s">
        <v>77</v>
      </c>
      <c r="AY103" s="13" t="s">
        <v>134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13" t="s">
        <v>77</v>
      </c>
      <c r="BK103" s="203">
        <f>ROUND(I103*H103,2)</f>
        <v>0</v>
      </c>
      <c r="BL103" s="13" t="s">
        <v>87</v>
      </c>
      <c r="BM103" s="13" t="s">
        <v>198</v>
      </c>
    </row>
    <row r="104" s="1" customFormat="1" ht="14.4" customHeight="1">
      <c r="B104" s="34"/>
      <c r="C104" s="191" t="s">
        <v>72</v>
      </c>
      <c r="D104" s="191" t="s">
        <v>135</v>
      </c>
      <c r="E104" s="192" t="s">
        <v>220</v>
      </c>
      <c r="F104" s="193" t="s">
        <v>221</v>
      </c>
      <c r="G104" s="194" t="s">
        <v>138</v>
      </c>
      <c r="H104" s="195">
        <v>2</v>
      </c>
      <c r="I104" s="196"/>
      <c r="J104" s="197">
        <f>ROUND(I104*H104,2)</f>
        <v>0</v>
      </c>
      <c r="K104" s="193" t="s">
        <v>19</v>
      </c>
      <c r="L104" s="198"/>
      <c r="M104" s="199" t="s">
        <v>19</v>
      </c>
      <c r="N104" s="200" t="s">
        <v>43</v>
      </c>
      <c r="O104" s="75"/>
      <c r="P104" s="201">
        <f>O104*H104</f>
        <v>0</v>
      </c>
      <c r="Q104" s="201">
        <v>0</v>
      </c>
      <c r="R104" s="201">
        <f>Q104*H104</f>
        <v>0</v>
      </c>
      <c r="S104" s="201">
        <v>0</v>
      </c>
      <c r="T104" s="202">
        <f>S104*H104</f>
        <v>0</v>
      </c>
      <c r="AR104" s="13" t="s">
        <v>99</v>
      </c>
      <c r="AT104" s="13" t="s">
        <v>135</v>
      </c>
      <c r="AU104" s="13" t="s">
        <v>77</v>
      </c>
      <c r="AY104" s="13" t="s">
        <v>134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13" t="s">
        <v>77</v>
      </c>
      <c r="BK104" s="203">
        <f>ROUND(I104*H104,2)</f>
        <v>0</v>
      </c>
      <c r="BL104" s="13" t="s">
        <v>87</v>
      </c>
      <c r="BM104" s="13" t="s">
        <v>201</v>
      </c>
    </row>
    <row r="105" s="1" customFormat="1" ht="14.4" customHeight="1">
      <c r="B105" s="34"/>
      <c r="C105" s="191" t="s">
        <v>72</v>
      </c>
      <c r="D105" s="191" t="s">
        <v>135</v>
      </c>
      <c r="E105" s="192" t="s">
        <v>223</v>
      </c>
      <c r="F105" s="193" t="s">
        <v>224</v>
      </c>
      <c r="G105" s="194" t="s">
        <v>138</v>
      </c>
      <c r="H105" s="195">
        <v>6</v>
      </c>
      <c r="I105" s="196"/>
      <c r="J105" s="197">
        <f>ROUND(I105*H105,2)</f>
        <v>0</v>
      </c>
      <c r="K105" s="193" t="s">
        <v>19</v>
      </c>
      <c r="L105" s="198"/>
      <c r="M105" s="199" t="s">
        <v>19</v>
      </c>
      <c r="N105" s="200" t="s">
        <v>43</v>
      </c>
      <c r="O105" s="75"/>
      <c r="P105" s="201">
        <f>O105*H105</f>
        <v>0</v>
      </c>
      <c r="Q105" s="201">
        <v>0</v>
      </c>
      <c r="R105" s="201">
        <f>Q105*H105</f>
        <v>0</v>
      </c>
      <c r="S105" s="201">
        <v>0</v>
      </c>
      <c r="T105" s="202">
        <f>S105*H105</f>
        <v>0</v>
      </c>
      <c r="AR105" s="13" t="s">
        <v>99</v>
      </c>
      <c r="AT105" s="13" t="s">
        <v>135</v>
      </c>
      <c r="AU105" s="13" t="s">
        <v>77</v>
      </c>
      <c r="AY105" s="13" t="s">
        <v>134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13" t="s">
        <v>77</v>
      </c>
      <c r="BK105" s="203">
        <f>ROUND(I105*H105,2)</f>
        <v>0</v>
      </c>
      <c r="BL105" s="13" t="s">
        <v>87</v>
      </c>
      <c r="BM105" s="13" t="s">
        <v>204</v>
      </c>
    </row>
    <row r="106" s="1" customFormat="1" ht="14.4" customHeight="1">
      <c r="B106" s="34"/>
      <c r="C106" s="191" t="s">
        <v>72</v>
      </c>
      <c r="D106" s="191" t="s">
        <v>135</v>
      </c>
      <c r="E106" s="192" t="s">
        <v>226</v>
      </c>
      <c r="F106" s="193" t="s">
        <v>227</v>
      </c>
      <c r="G106" s="194" t="s">
        <v>138</v>
      </c>
      <c r="H106" s="195">
        <v>2</v>
      </c>
      <c r="I106" s="196"/>
      <c r="J106" s="197">
        <f>ROUND(I106*H106,2)</f>
        <v>0</v>
      </c>
      <c r="K106" s="193" t="s">
        <v>19</v>
      </c>
      <c r="L106" s="198"/>
      <c r="M106" s="199" t="s">
        <v>19</v>
      </c>
      <c r="N106" s="200" t="s">
        <v>43</v>
      </c>
      <c r="O106" s="75"/>
      <c r="P106" s="201">
        <f>O106*H106</f>
        <v>0</v>
      </c>
      <c r="Q106" s="201">
        <v>0</v>
      </c>
      <c r="R106" s="201">
        <f>Q106*H106</f>
        <v>0</v>
      </c>
      <c r="S106" s="201">
        <v>0</v>
      </c>
      <c r="T106" s="202">
        <f>S106*H106</f>
        <v>0</v>
      </c>
      <c r="AR106" s="13" t="s">
        <v>99</v>
      </c>
      <c r="AT106" s="13" t="s">
        <v>135</v>
      </c>
      <c r="AU106" s="13" t="s">
        <v>77</v>
      </c>
      <c r="AY106" s="13" t="s">
        <v>134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13" t="s">
        <v>77</v>
      </c>
      <c r="BK106" s="203">
        <f>ROUND(I106*H106,2)</f>
        <v>0</v>
      </c>
      <c r="BL106" s="13" t="s">
        <v>87</v>
      </c>
      <c r="BM106" s="13" t="s">
        <v>207</v>
      </c>
    </row>
    <row r="107" s="1" customFormat="1" ht="14.4" customHeight="1">
      <c r="B107" s="34"/>
      <c r="C107" s="191" t="s">
        <v>72</v>
      </c>
      <c r="D107" s="191" t="s">
        <v>135</v>
      </c>
      <c r="E107" s="192" t="s">
        <v>229</v>
      </c>
      <c r="F107" s="193" t="s">
        <v>230</v>
      </c>
      <c r="G107" s="194" t="s">
        <v>138</v>
      </c>
      <c r="H107" s="195">
        <v>2</v>
      </c>
      <c r="I107" s="196"/>
      <c r="J107" s="197">
        <f>ROUND(I107*H107,2)</f>
        <v>0</v>
      </c>
      <c r="K107" s="193" t="s">
        <v>19</v>
      </c>
      <c r="L107" s="198"/>
      <c r="M107" s="199" t="s">
        <v>19</v>
      </c>
      <c r="N107" s="200" t="s">
        <v>43</v>
      </c>
      <c r="O107" s="75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AR107" s="13" t="s">
        <v>99</v>
      </c>
      <c r="AT107" s="13" t="s">
        <v>135</v>
      </c>
      <c r="AU107" s="13" t="s">
        <v>77</v>
      </c>
      <c r="AY107" s="13" t="s">
        <v>134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13" t="s">
        <v>77</v>
      </c>
      <c r="BK107" s="203">
        <f>ROUND(I107*H107,2)</f>
        <v>0</v>
      </c>
      <c r="BL107" s="13" t="s">
        <v>87</v>
      </c>
      <c r="BM107" s="13" t="s">
        <v>210</v>
      </c>
    </row>
    <row r="108" s="1" customFormat="1" ht="14.4" customHeight="1">
      <c r="B108" s="34"/>
      <c r="C108" s="191" t="s">
        <v>72</v>
      </c>
      <c r="D108" s="191" t="s">
        <v>135</v>
      </c>
      <c r="E108" s="192" t="s">
        <v>232</v>
      </c>
      <c r="F108" s="193" t="s">
        <v>233</v>
      </c>
      <c r="G108" s="194" t="s">
        <v>138</v>
      </c>
      <c r="H108" s="195">
        <v>6</v>
      </c>
      <c r="I108" s="196"/>
      <c r="J108" s="197">
        <f>ROUND(I108*H108,2)</f>
        <v>0</v>
      </c>
      <c r="K108" s="193" t="s">
        <v>19</v>
      </c>
      <c r="L108" s="198"/>
      <c r="M108" s="199" t="s">
        <v>19</v>
      </c>
      <c r="N108" s="200" t="s">
        <v>43</v>
      </c>
      <c r="O108" s="75"/>
      <c r="P108" s="201">
        <f>O108*H108</f>
        <v>0</v>
      </c>
      <c r="Q108" s="201">
        <v>0</v>
      </c>
      <c r="R108" s="201">
        <f>Q108*H108</f>
        <v>0</v>
      </c>
      <c r="S108" s="201">
        <v>0</v>
      </c>
      <c r="T108" s="202">
        <f>S108*H108</f>
        <v>0</v>
      </c>
      <c r="AR108" s="13" t="s">
        <v>99</v>
      </c>
      <c r="AT108" s="13" t="s">
        <v>135</v>
      </c>
      <c r="AU108" s="13" t="s">
        <v>77</v>
      </c>
      <c r="AY108" s="13" t="s">
        <v>134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13" t="s">
        <v>77</v>
      </c>
      <c r="BK108" s="203">
        <f>ROUND(I108*H108,2)</f>
        <v>0</v>
      </c>
      <c r="BL108" s="13" t="s">
        <v>87</v>
      </c>
      <c r="BM108" s="13" t="s">
        <v>213</v>
      </c>
    </row>
    <row r="109" s="1" customFormat="1" ht="14.4" customHeight="1">
      <c r="B109" s="34"/>
      <c r="C109" s="191" t="s">
        <v>72</v>
      </c>
      <c r="D109" s="191" t="s">
        <v>135</v>
      </c>
      <c r="E109" s="192" t="s">
        <v>235</v>
      </c>
      <c r="F109" s="193" t="s">
        <v>236</v>
      </c>
      <c r="G109" s="194" t="s">
        <v>138</v>
      </c>
      <c r="H109" s="195">
        <v>10</v>
      </c>
      <c r="I109" s="196"/>
      <c r="J109" s="197">
        <f>ROUND(I109*H109,2)</f>
        <v>0</v>
      </c>
      <c r="K109" s="193" t="s">
        <v>19</v>
      </c>
      <c r="L109" s="198"/>
      <c r="M109" s="199" t="s">
        <v>19</v>
      </c>
      <c r="N109" s="200" t="s">
        <v>43</v>
      </c>
      <c r="O109" s="75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AR109" s="13" t="s">
        <v>99</v>
      </c>
      <c r="AT109" s="13" t="s">
        <v>135</v>
      </c>
      <c r="AU109" s="13" t="s">
        <v>77</v>
      </c>
      <c r="AY109" s="13" t="s">
        <v>134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13" t="s">
        <v>77</v>
      </c>
      <c r="BK109" s="203">
        <f>ROUND(I109*H109,2)</f>
        <v>0</v>
      </c>
      <c r="BL109" s="13" t="s">
        <v>87</v>
      </c>
      <c r="BM109" s="13" t="s">
        <v>216</v>
      </c>
    </row>
    <row r="110" s="1" customFormat="1" ht="14.4" customHeight="1">
      <c r="B110" s="34"/>
      <c r="C110" s="191" t="s">
        <v>72</v>
      </c>
      <c r="D110" s="191" t="s">
        <v>135</v>
      </c>
      <c r="E110" s="192" t="s">
        <v>238</v>
      </c>
      <c r="F110" s="193" t="s">
        <v>239</v>
      </c>
      <c r="G110" s="194" t="s">
        <v>138</v>
      </c>
      <c r="H110" s="195">
        <v>36</v>
      </c>
      <c r="I110" s="196"/>
      <c r="J110" s="197">
        <f>ROUND(I110*H110,2)</f>
        <v>0</v>
      </c>
      <c r="K110" s="193" t="s">
        <v>19</v>
      </c>
      <c r="L110" s="198"/>
      <c r="M110" s="199" t="s">
        <v>19</v>
      </c>
      <c r="N110" s="200" t="s">
        <v>43</v>
      </c>
      <c r="O110" s="75"/>
      <c r="P110" s="201">
        <f>O110*H110</f>
        <v>0</v>
      </c>
      <c r="Q110" s="201">
        <v>0</v>
      </c>
      <c r="R110" s="201">
        <f>Q110*H110</f>
        <v>0</v>
      </c>
      <c r="S110" s="201">
        <v>0</v>
      </c>
      <c r="T110" s="202">
        <f>S110*H110</f>
        <v>0</v>
      </c>
      <c r="AR110" s="13" t="s">
        <v>99</v>
      </c>
      <c r="AT110" s="13" t="s">
        <v>135</v>
      </c>
      <c r="AU110" s="13" t="s">
        <v>77</v>
      </c>
      <c r="AY110" s="13" t="s">
        <v>134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13" t="s">
        <v>77</v>
      </c>
      <c r="BK110" s="203">
        <f>ROUND(I110*H110,2)</f>
        <v>0</v>
      </c>
      <c r="BL110" s="13" t="s">
        <v>87</v>
      </c>
      <c r="BM110" s="13" t="s">
        <v>222</v>
      </c>
    </row>
    <row r="111" s="1" customFormat="1" ht="14.4" customHeight="1">
      <c r="B111" s="34"/>
      <c r="C111" s="191" t="s">
        <v>72</v>
      </c>
      <c r="D111" s="191" t="s">
        <v>135</v>
      </c>
      <c r="E111" s="192" t="s">
        <v>241</v>
      </c>
      <c r="F111" s="193" t="s">
        <v>242</v>
      </c>
      <c r="G111" s="194" t="s">
        <v>138</v>
      </c>
      <c r="H111" s="195">
        <v>10</v>
      </c>
      <c r="I111" s="196"/>
      <c r="J111" s="197">
        <f>ROUND(I111*H111,2)</f>
        <v>0</v>
      </c>
      <c r="K111" s="193" t="s">
        <v>19</v>
      </c>
      <c r="L111" s="198"/>
      <c r="M111" s="199" t="s">
        <v>19</v>
      </c>
      <c r="N111" s="200" t="s">
        <v>43</v>
      </c>
      <c r="O111" s="75"/>
      <c r="P111" s="201">
        <f>O111*H111</f>
        <v>0</v>
      </c>
      <c r="Q111" s="201">
        <v>0</v>
      </c>
      <c r="R111" s="201">
        <f>Q111*H111</f>
        <v>0</v>
      </c>
      <c r="S111" s="201">
        <v>0</v>
      </c>
      <c r="T111" s="202">
        <f>S111*H111</f>
        <v>0</v>
      </c>
      <c r="AR111" s="13" t="s">
        <v>99</v>
      </c>
      <c r="AT111" s="13" t="s">
        <v>135</v>
      </c>
      <c r="AU111" s="13" t="s">
        <v>77</v>
      </c>
      <c r="AY111" s="13" t="s">
        <v>134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13" t="s">
        <v>77</v>
      </c>
      <c r="BK111" s="203">
        <f>ROUND(I111*H111,2)</f>
        <v>0</v>
      </c>
      <c r="BL111" s="13" t="s">
        <v>87</v>
      </c>
      <c r="BM111" s="13" t="s">
        <v>225</v>
      </c>
    </row>
    <row r="112" s="1" customFormat="1" ht="14.4" customHeight="1">
      <c r="B112" s="34"/>
      <c r="C112" s="191" t="s">
        <v>72</v>
      </c>
      <c r="D112" s="191" t="s">
        <v>135</v>
      </c>
      <c r="E112" s="192" t="s">
        <v>244</v>
      </c>
      <c r="F112" s="193" t="s">
        <v>245</v>
      </c>
      <c r="G112" s="194" t="s">
        <v>138</v>
      </c>
      <c r="H112" s="195">
        <v>2</v>
      </c>
      <c r="I112" s="196"/>
      <c r="J112" s="197">
        <f>ROUND(I112*H112,2)</f>
        <v>0</v>
      </c>
      <c r="K112" s="193" t="s">
        <v>19</v>
      </c>
      <c r="L112" s="198"/>
      <c r="M112" s="199" t="s">
        <v>19</v>
      </c>
      <c r="N112" s="200" t="s">
        <v>43</v>
      </c>
      <c r="O112" s="75"/>
      <c r="P112" s="201">
        <f>O112*H112</f>
        <v>0</v>
      </c>
      <c r="Q112" s="201">
        <v>0</v>
      </c>
      <c r="R112" s="201">
        <f>Q112*H112</f>
        <v>0</v>
      </c>
      <c r="S112" s="201">
        <v>0</v>
      </c>
      <c r="T112" s="202">
        <f>S112*H112</f>
        <v>0</v>
      </c>
      <c r="AR112" s="13" t="s">
        <v>99</v>
      </c>
      <c r="AT112" s="13" t="s">
        <v>135</v>
      </c>
      <c r="AU112" s="13" t="s">
        <v>77</v>
      </c>
      <c r="AY112" s="13" t="s">
        <v>134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13" t="s">
        <v>77</v>
      </c>
      <c r="BK112" s="203">
        <f>ROUND(I112*H112,2)</f>
        <v>0</v>
      </c>
      <c r="BL112" s="13" t="s">
        <v>87</v>
      </c>
      <c r="BM112" s="13" t="s">
        <v>231</v>
      </c>
    </row>
    <row r="113" s="1" customFormat="1" ht="14.4" customHeight="1">
      <c r="B113" s="34"/>
      <c r="C113" s="191" t="s">
        <v>72</v>
      </c>
      <c r="D113" s="191" t="s">
        <v>135</v>
      </c>
      <c r="E113" s="192" t="s">
        <v>247</v>
      </c>
      <c r="F113" s="193" t="s">
        <v>248</v>
      </c>
      <c r="G113" s="194" t="s">
        <v>138</v>
      </c>
      <c r="H113" s="195">
        <v>8</v>
      </c>
      <c r="I113" s="196"/>
      <c r="J113" s="197">
        <f>ROUND(I113*H113,2)</f>
        <v>0</v>
      </c>
      <c r="K113" s="193" t="s">
        <v>19</v>
      </c>
      <c r="L113" s="198"/>
      <c r="M113" s="199" t="s">
        <v>19</v>
      </c>
      <c r="N113" s="200" t="s">
        <v>43</v>
      </c>
      <c r="O113" s="75"/>
      <c r="P113" s="201">
        <f>O113*H113</f>
        <v>0</v>
      </c>
      <c r="Q113" s="201">
        <v>0</v>
      </c>
      <c r="R113" s="201">
        <f>Q113*H113</f>
        <v>0</v>
      </c>
      <c r="S113" s="201">
        <v>0</v>
      </c>
      <c r="T113" s="202">
        <f>S113*H113</f>
        <v>0</v>
      </c>
      <c r="AR113" s="13" t="s">
        <v>99</v>
      </c>
      <c r="AT113" s="13" t="s">
        <v>135</v>
      </c>
      <c r="AU113" s="13" t="s">
        <v>77</v>
      </c>
      <c r="AY113" s="13" t="s">
        <v>134</v>
      </c>
      <c r="BE113" s="203">
        <f>IF(N113="základní",J113,0)</f>
        <v>0</v>
      </c>
      <c r="BF113" s="203">
        <f>IF(N113="snížená",J113,0)</f>
        <v>0</v>
      </c>
      <c r="BG113" s="203">
        <f>IF(N113="zákl. přenesená",J113,0)</f>
        <v>0</v>
      </c>
      <c r="BH113" s="203">
        <f>IF(N113="sníž. přenesená",J113,0)</f>
        <v>0</v>
      </c>
      <c r="BI113" s="203">
        <f>IF(N113="nulová",J113,0)</f>
        <v>0</v>
      </c>
      <c r="BJ113" s="13" t="s">
        <v>77</v>
      </c>
      <c r="BK113" s="203">
        <f>ROUND(I113*H113,2)</f>
        <v>0</v>
      </c>
      <c r="BL113" s="13" t="s">
        <v>87</v>
      </c>
      <c r="BM113" s="13" t="s">
        <v>237</v>
      </c>
    </row>
    <row r="114" s="1" customFormat="1" ht="14.4" customHeight="1">
      <c r="B114" s="34"/>
      <c r="C114" s="191" t="s">
        <v>72</v>
      </c>
      <c r="D114" s="191" t="s">
        <v>135</v>
      </c>
      <c r="E114" s="192" t="s">
        <v>250</v>
      </c>
      <c r="F114" s="193" t="s">
        <v>251</v>
      </c>
      <c r="G114" s="194" t="s">
        <v>138</v>
      </c>
      <c r="H114" s="195">
        <v>1</v>
      </c>
      <c r="I114" s="196"/>
      <c r="J114" s="197">
        <f>ROUND(I114*H114,2)</f>
        <v>0</v>
      </c>
      <c r="K114" s="193" t="s">
        <v>19</v>
      </c>
      <c r="L114" s="198"/>
      <c r="M114" s="199" t="s">
        <v>19</v>
      </c>
      <c r="N114" s="200" t="s">
        <v>43</v>
      </c>
      <c r="O114" s="75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AR114" s="13" t="s">
        <v>99</v>
      </c>
      <c r="AT114" s="13" t="s">
        <v>135</v>
      </c>
      <c r="AU114" s="13" t="s">
        <v>77</v>
      </c>
      <c r="AY114" s="13" t="s">
        <v>134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13" t="s">
        <v>77</v>
      </c>
      <c r="BK114" s="203">
        <f>ROUND(I114*H114,2)</f>
        <v>0</v>
      </c>
      <c r="BL114" s="13" t="s">
        <v>87</v>
      </c>
      <c r="BM114" s="13" t="s">
        <v>568</v>
      </c>
    </row>
    <row r="115" s="1" customFormat="1" ht="20.4" customHeight="1">
      <c r="B115" s="34"/>
      <c r="C115" s="191" t="s">
        <v>96</v>
      </c>
      <c r="D115" s="191" t="s">
        <v>135</v>
      </c>
      <c r="E115" s="192" t="s">
        <v>148</v>
      </c>
      <c r="F115" s="193" t="s">
        <v>149</v>
      </c>
      <c r="G115" s="194" t="s">
        <v>150</v>
      </c>
      <c r="H115" s="195">
        <v>60</v>
      </c>
      <c r="I115" s="196"/>
      <c r="J115" s="197">
        <f>ROUND(I115*H115,2)</f>
        <v>0</v>
      </c>
      <c r="K115" s="193" t="s">
        <v>151</v>
      </c>
      <c r="L115" s="198"/>
      <c r="M115" s="199" t="s">
        <v>19</v>
      </c>
      <c r="N115" s="200" t="s">
        <v>43</v>
      </c>
      <c r="O115" s="75"/>
      <c r="P115" s="201">
        <f>O115*H115</f>
        <v>0</v>
      </c>
      <c r="Q115" s="201">
        <v>0</v>
      </c>
      <c r="R115" s="201">
        <f>Q115*H115</f>
        <v>0</v>
      </c>
      <c r="S115" s="201">
        <v>0</v>
      </c>
      <c r="T115" s="202">
        <f>S115*H115</f>
        <v>0</v>
      </c>
      <c r="AR115" s="13" t="s">
        <v>81</v>
      </c>
      <c r="AT115" s="13" t="s">
        <v>135</v>
      </c>
      <c r="AU115" s="13" t="s">
        <v>77</v>
      </c>
      <c r="AY115" s="13" t="s">
        <v>134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13" t="s">
        <v>77</v>
      </c>
      <c r="BK115" s="203">
        <f>ROUND(I115*H115,2)</f>
        <v>0</v>
      </c>
      <c r="BL115" s="13" t="s">
        <v>77</v>
      </c>
      <c r="BM115" s="13" t="s">
        <v>625</v>
      </c>
    </row>
    <row r="116" s="1" customFormat="1" ht="20.4" customHeight="1">
      <c r="B116" s="34"/>
      <c r="C116" s="191" t="s">
        <v>99</v>
      </c>
      <c r="D116" s="191" t="s">
        <v>135</v>
      </c>
      <c r="E116" s="192" t="s">
        <v>154</v>
      </c>
      <c r="F116" s="193" t="s">
        <v>155</v>
      </c>
      <c r="G116" s="194" t="s">
        <v>150</v>
      </c>
      <c r="H116" s="195">
        <v>10</v>
      </c>
      <c r="I116" s="196"/>
      <c r="J116" s="197">
        <f>ROUND(I116*H116,2)</f>
        <v>0</v>
      </c>
      <c r="K116" s="193" t="s">
        <v>151</v>
      </c>
      <c r="L116" s="198"/>
      <c r="M116" s="199" t="s">
        <v>19</v>
      </c>
      <c r="N116" s="200" t="s">
        <v>43</v>
      </c>
      <c r="O116" s="75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AR116" s="13" t="s">
        <v>81</v>
      </c>
      <c r="AT116" s="13" t="s">
        <v>135</v>
      </c>
      <c r="AU116" s="13" t="s">
        <v>77</v>
      </c>
      <c r="AY116" s="13" t="s">
        <v>134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13" t="s">
        <v>77</v>
      </c>
      <c r="BK116" s="203">
        <f>ROUND(I116*H116,2)</f>
        <v>0</v>
      </c>
      <c r="BL116" s="13" t="s">
        <v>77</v>
      </c>
      <c r="BM116" s="13" t="s">
        <v>626</v>
      </c>
    </row>
    <row r="117" s="1" customFormat="1" ht="20.4" customHeight="1">
      <c r="B117" s="34"/>
      <c r="C117" s="191" t="s">
        <v>102</v>
      </c>
      <c r="D117" s="191" t="s">
        <v>135</v>
      </c>
      <c r="E117" s="192" t="s">
        <v>158</v>
      </c>
      <c r="F117" s="193" t="s">
        <v>159</v>
      </c>
      <c r="G117" s="194" t="s">
        <v>150</v>
      </c>
      <c r="H117" s="195">
        <v>390</v>
      </c>
      <c r="I117" s="196"/>
      <c r="J117" s="197">
        <f>ROUND(I117*H117,2)</f>
        <v>0</v>
      </c>
      <c r="K117" s="193" t="s">
        <v>151</v>
      </c>
      <c r="L117" s="198"/>
      <c r="M117" s="199" t="s">
        <v>19</v>
      </c>
      <c r="N117" s="200" t="s">
        <v>43</v>
      </c>
      <c r="O117" s="75"/>
      <c r="P117" s="201">
        <f>O117*H117</f>
        <v>0</v>
      </c>
      <c r="Q117" s="201">
        <v>0</v>
      </c>
      <c r="R117" s="201">
        <f>Q117*H117</f>
        <v>0</v>
      </c>
      <c r="S117" s="201">
        <v>0</v>
      </c>
      <c r="T117" s="202">
        <f>S117*H117</f>
        <v>0</v>
      </c>
      <c r="AR117" s="13" t="s">
        <v>81</v>
      </c>
      <c r="AT117" s="13" t="s">
        <v>135</v>
      </c>
      <c r="AU117" s="13" t="s">
        <v>77</v>
      </c>
      <c r="AY117" s="13" t="s">
        <v>134</v>
      </c>
      <c r="BE117" s="203">
        <f>IF(N117="základní",J117,0)</f>
        <v>0</v>
      </c>
      <c r="BF117" s="203">
        <f>IF(N117="snížená",J117,0)</f>
        <v>0</v>
      </c>
      <c r="BG117" s="203">
        <f>IF(N117="zákl. přenesená",J117,0)</f>
        <v>0</v>
      </c>
      <c r="BH117" s="203">
        <f>IF(N117="sníž. přenesená",J117,0)</f>
        <v>0</v>
      </c>
      <c r="BI117" s="203">
        <f>IF(N117="nulová",J117,0)</f>
        <v>0</v>
      </c>
      <c r="BJ117" s="13" t="s">
        <v>77</v>
      </c>
      <c r="BK117" s="203">
        <f>ROUND(I117*H117,2)</f>
        <v>0</v>
      </c>
      <c r="BL117" s="13" t="s">
        <v>77</v>
      </c>
      <c r="BM117" s="13" t="s">
        <v>627</v>
      </c>
    </row>
    <row r="118" s="1" customFormat="1" ht="20.4" customHeight="1">
      <c r="B118" s="34"/>
      <c r="C118" s="191" t="s">
        <v>147</v>
      </c>
      <c r="D118" s="191" t="s">
        <v>135</v>
      </c>
      <c r="E118" s="192" t="s">
        <v>161</v>
      </c>
      <c r="F118" s="193" t="s">
        <v>162</v>
      </c>
      <c r="G118" s="194" t="s">
        <v>163</v>
      </c>
      <c r="H118" s="195">
        <v>10</v>
      </c>
      <c r="I118" s="196"/>
      <c r="J118" s="197">
        <f>ROUND(I118*H118,2)</f>
        <v>0</v>
      </c>
      <c r="K118" s="193" t="s">
        <v>151</v>
      </c>
      <c r="L118" s="198"/>
      <c r="M118" s="199" t="s">
        <v>19</v>
      </c>
      <c r="N118" s="200" t="s">
        <v>43</v>
      </c>
      <c r="O118" s="75"/>
      <c r="P118" s="201">
        <f>O118*H118</f>
        <v>0</v>
      </c>
      <c r="Q118" s="201">
        <v>0</v>
      </c>
      <c r="R118" s="201">
        <f>Q118*H118</f>
        <v>0</v>
      </c>
      <c r="S118" s="201">
        <v>0</v>
      </c>
      <c r="T118" s="202">
        <f>S118*H118</f>
        <v>0</v>
      </c>
      <c r="AR118" s="13" t="s">
        <v>81</v>
      </c>
      <c r="AT118" s="13" t="s">
        <v>135</v>
      </c>
      <c r="AU118" s="13" t="s">
        <v>77</v>
      </c>
      <c r="AY118" s="13" t="s">
        <v>134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13" t="s">
        <v>77</v>
      </c>
      <c r="BK118" s="203">
        <f>ROUND(I118*H118,2)</f>
        <v>0</v>
      </c>
      <c r="BL118" s="13" t="s">
        <v>77</v>
      </c>
      <c r="BM118" s="13" t="s">
        <v>628</v>
      </c>
    </row>
    <row r="119" s="1" customFormat="1" ht="20.4" customHeight="1">
      <c r="B119" s="34"/>
      <c r="C119" s="191" t="s">
        <v>171</v>
      </c>
      <c r="D119" s="191" t="s">
        <v>135</v>
      </c>
      <c r="E119" s="192" t="s">
        <v>165</v>
      </c>
      <c r="F119" s="193" t="s">
        <v>166</v>
      </c>
      <c r="G119" s="194" t="s">
        <v>163</v>
      </c>
      <c r="H119" s="195">
        <v>8</v>
      </c>
      <c r="I119" s="196"/>
      <c r="J119" s="197">
        <f>ROUND(I119*H119,2)</f>
        <v>0</v>
      </c>
      <c r="K119" s="193" t="s">
        <v>151</v>
      </c>
      <c r="L119" s="198"/>
      <c r="M119" s="199" t="s">
        <v>19</v>
      </c>
      <c r="N119" s="200" t="s">
        <v>43</v>
      </c>
      <c r="O119" s="75"/>
      <c r="P119" s="201">
        <f>O119*H119</f>
        <v>0</v>
      </c>
      <c r="Q119" s="201">
        <v>0</v>
      </c>
      <c r="R119" s="201">
        <f>Q119*H119</f>
        <v>0</v>
      </c>
      <c r="S119" s="201">
        <v>0</v>
      </c>
      <c r="T119" s="202">
        <f>S119*H119</f>
        <v>0</v>
      </c>
      <c r="AR119" s="13" t="s">
        <v>81</v>
      </c>
      <c r="AT119" s="13" t="s">
        <v>135</v>
      </c>
      <c r="AU119" s="13" t="s">
        <v>77</v>
      </c>
      <c r="AY119" s="13" t="s">
        <v>134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13" t="s">
        <v>77</v>
      </c>
      <c r="BK119" s="203">
        <f>ROUND(I119*H119,2)</f>
        <v>0</v>
      </c>
      <c r="BL119" s="13" t="s">
        <v>77</v>
      </c>
      <c r="BM119" s="13" t="s">
        <v>629</v>
      </c>
    </row>
    <row r="120" s="1" customFormat="1" ht="20.4" customHeight="1">
      <c r="B120" s="34"/>
      <c r="C120" s="191" t="s">
        <v>175</v>
      </c>
      <c r="D120" s="191" t="s">
        <v>135</v>
      </c>
      <c r="E120" s="192" t="s">
        <v>168</v>
      </c>
      <c r="F120" s="193" t="s">
        <v>169</v>
      </c>
      <c r="G120" s="194" t="s">
        <v>163</v>
      </c>
      <c r="H120" s="195">
        <v>8</v>
      </c>
      <c r="I120" s="196"/>
      <c r="J120" s="197">
        <f>ROUND(I120*H120,2)</f>
        <v>0</v>
      </c>
      <c r="K120" s="193" t="s">
        <v>151</v>
      </c>
      <c r="L120" s="198"/>
      <c r="M120" s="199" t="s">
        <v>19</v>
      </c>
      <c r="N120" s="200" t="s">
        <v>43</v>
      </c>
      <c r="O120" s="75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13" t="s">
        <v>81</v>
      </c>
      <c r="AT120" s="13" t="s">
        <v>135</v>
      </c>
      <c r="AU120" s="13" t="s">
        <v>77</v>
      </c>
      <c r="AY120" s="13" t="s">
        <v>134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13" t="s">
        <v>77</v>
      </c>
      <c r="BK120" s="203">
        <f>ROUND(I120*H120,2)</f>
        <v>0</v>
      </c>
      <c r="BL120" s="13" t="s">
        <v>77</v>
      </c>
      <c r="BM120" s="13" t="s">
        <v>630</v>
      </c>
    </row>
    <row r="121" s="1" customFormat="1" ht="20.4" customHeight="1">
      <c r="B121" s="34"/>
      <c r="C121" s="191" t="s">
        <v>153</v>
      </c>
      <c r="D121" s="191" t="s">
        <v>135</v>
      </c>
      <c r="E121" s="192" t="s">
        <v>172</v>
      </c>
      <c r="F121" s="193" t="s">
        <v>173</v>
      </c>
      <c r="G121" s="194" t="s">
        <v>163</v>
      </c>
      <c r="H121" s="195">
        <v>2</v>
      </c>
      <c r="I121" s="196"/>
      <c r="J121" s="197">
        <f>ROUND(I121*H121,2)</f>
        <v>0</v>
      </c>
      <c r="K121" s="193" t="s">
        <v>151</v>
      </c>
      <c r="L121" s="198"/>
      <c r="M121" s="199" t="s">
        <v>19</v>
      </c>
      <c r="N121" s="200" t="s">
        <v>43</v>
      </c>
      <c r="O121" s="75"/>
      <c r="P121" s="201">
        <f>O121*H121</f>
        <v>0</v>
      </c>
      <c r="Q121" s="201">
        <v>0</v>
      </c>
      <c r="R121" s="201">
        <f>Q121*H121</f>
        <v>0</v>
      </c>
      <c r="S121" s="201">
        <v>0</v>
      </c>
      <c r="T121" s="202">
        <f>S121*H121</f>
        <v>0</v>
      </c>
      <c r="AR121" s="13" t="s">
        <v>81</v>
      </c>
      <c r="AT121" s="13" t="s">
        <v>135</v>
      </c>
      <c r="AU121" s="13" t="s">
        <v>77</v>
      </c>
      <c r="AY121" s="13" t="s">
        <v>134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13" t="s">
        <v>77</v>
      </c>
      <c r="BK121" s="203">
        <f>ROUND(I121*H121,2)</f>
        <v>0</v>
      </c>
      <c r="BL121" s="13" t="s">
        <v>77</v>
      </c>
      <c r="BM121" s="13" t="s">
        <v>631</v>
      </c>
    </row>
    <row r="122" s="9" customFormat="1" ht="25.92" customHeight="1">
      <c r="B122" s="177"/>
      <c r="C122" s="178"/>
      <c r="D122" s="179" t="s">
        <v>71</v>
      </c>
      <c r="E122" s="180" t="s">
        <v>253</v>
      </c>
      <c r="F122" s="180" t="s">
        <v>254</v>
      </c>
      <c r="G122" s="178"/>
      <c r="H122" s="178"/>
      <c r="I122" s="181"/>
      <c r="J122" s="182">
        <f>BK122</f>
        <v>0</v>
      </c>
      <c r="K122" s="178"/>
      <c r="L122" s="183"/>
      <c r="M122" s="184"/>
      <c r="N122" s="185"/>
      <c r="O122" s="185"/>
      <c r="P122" s="186">
        <f>SUM(P123:P136)</f>
        <v>0</v>
      </c>
      <c r="Q122" s="185"/>
      <c r="R122" s="186">
        <f>SUM(R123:R136)</f>
        <v>0</v>
      </c>
      <c r="S122" s="185"/>
      <c r="T122" s="187">
        <f>SUM(T123:T136)</f>
        <v>0</v>
      </c>
      <c r="AR122" s="188" t="s">
        <v>77</v>
      </c>
      <c r="AT122" s="189" t="s">
        <v>71</v>
      </c>
      <c r="AU122" s="189" t="s">
        <v>72</v>
      </c>
      <c r="AY122" s="188" t="s">
        <v>134</v>
      </c>
      <c r="BK122" s="190">
        <f>SUM(BK123:BK136)</f>
        <v>0</v>
      </c>
    </row>
    <row r="123" s="1" customFormat="1" ht="71.4" customHeight="1">
      <c r="B123" s="34"/>
      <c r="C123" s="191" t="s">
        <v>72</v>
      </c>
      <c r="D123" s="191" t="s">
        <v>135</v>
      </c>
      <c r="E123" s="192" t="s">
        <v>255</v>
      </c>
      <c r="F123" s="193" t="s">
        <v>256</v>
      </c>
      <c r="G123" s="194" t="s">
        <v>138</v>
      </c>
      <c r="H123" s="195">
        <v>2</v>
      </c>
      <c r="I123" s="196"/>
      <c r="J123" s="197">
        <f>ROUND(I123*H123,2)</f>
        <v>0</v>
      </c>
      <c r="K123" s="193" t="s">
        <v>19</v>
      </c>
      <c r="L123" s="198"/>
      <c r="M123" s="199" t="s">
        <v>19</v>
      </c>
      <c r="N123" s="200" t="s">
        <v>43</v>
      </c>
      <c r="O123" s="75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AR123" s="13" t="s">
        <v>99</v>
      </c>
      <c r="AT123" s="13" t="s">
        <v>135</v>
      </c>
      <c r="AU123" s="13" t="s">
        <v>77</v>
      </c>
      <c r="AY123" s="13" t="s">
        <v>134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13" t="s">
        <v>77</v>
      </c>
      <c r="BK123" s="203">
        <f>ROUND(I123*H123,2)</f>
        <v>0</v>
      </c>
      <c r="BL123" s="13" t="s">
        <v>87</v>
      </c>
      <c r="BM123" s="13" t="s">
        <v>243</v>
      </c>
    </row>
    <row r="124" s="1" customFormat="1" ht="14.4" customHeight="1">
      <c r="B124" s="34"/>
      <c r="C124" s="191" t="s">
        <v>72</v>
      </c>
      <c r="D124" s="191" t="s">
        <v>135</v>
      </c>
      <c r="E124" s="192" t="s">
        <v>258</v>
      </c>
      <c r="F124" s="193" t="s">
        <v>259</v>
      </c>
      <c r="G124" s="194" t="s">
        <v>138</v>
      </c>
      <c r="H124" s="195">
        <v>2</v>
      </c>
      <c r="I124" s="196"/>
      <c r="J124" s="197">
        <f>ROUND(I124*H124,2)</f>
        <v>0</v>
      </c>
      <c r="K124" s="193" t="s">
        <v>19</v>
      </c>
      <c r="L124" s="198"/>
      <c r="M124" s="199" t="s">
        <v>19</v>
      </c>
      <c r="N124" s="200" t="s">
        <v>43</v>
      </c>
      <c r="O124" s="75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AR124" s="13" t="s">
        <v>99</v>
      </c>
      <c r="AT124" s="13" t="s">
        <v>135</v>
      </c>
      <c r="AU124" s="13" t="s">
        <v>77</v>
      </c>
      <c r="AY124" s="13" t="s">
        <v>134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13" t="s">
        <v>77</v>
      </c>
      <c r="BK124" s="203">
        <f>ROUND(I124*H124,2)</f>
        <v>0</v>
      </c>
      <c r="BL124" s="13" t="s">
        <v>87</v>
      </c>
      <c r="BM124" s="13" t="s">
        <v>569</v>
      </c>
    </row>
    <row r="125" s="1" customFormat="1" ht="14.4" customHeight="1">
      <c r="B125" s="34"/>
      <c r="C125" s="191" t="s">
        <v>72</v>
      </c>
      <c r="D125" s="191" t="s">
        <v>135</v>
      </c>
      <c r="E125" s="192" t="s">
        <v>261</v>
      </c>
      <c r="F125" s="193" t="s">
        <v>262</v>
      </c>
      <c r="G125" s="194" t="s">
        <v>138</v>
      </c>
      <c r="H125" s="195">
        <v>2</v>
      </c>
      <c r="I125" s="196"/>
      <c r="J125" s="197">
        <f>ROUND(I125*H125,2)</f>
        <v>0</v>
      </c>
      <c r="K125" s="193" t="s">
        <v>19</v>
      </c>
      <c r="L125" s="198"/>
      <c r="M125" s="199" t="s">
        <v>19</v>
      </c>
      <c r="N125" s="200" t="s">
        <v>43</v>
      </c>
      <c r="O125" s="75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AR125" s="13" t="s">
        <v>99</v>
      </c>
      <c r="AT125" s="13" t="s">
        <v>135</v>
      </c>
      <c r="AU125" s="13" t="s">
        <v>77</v>
      </c>
      <c r="AY125" s="13" t="s">
        <v>134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13" t="s">
        <v>77</v>
      </c>
      <c r="BK125" s="203">
        <f>ROUND(I125*H125,2)</f>
        <v>0</v>
      </c>
      <c r="BL125" s="13" t="s">
        <v>87</v>
      </c>
      <c r="BM125" s="13" t="s">
        <v>246</v>
      </c>
    </row>
    <row r="126" s="1" customFormat="1" ht="14.4" customHeight="1">
      <c r="B126" s="34"/>
      <c r="C126" s="191" t="s">
        <v>72</v>
      </c>
      <c r="D126" s="191" t="s">
        <v>135</v>
      </c>
      <c r="E126" s="192" t="s">
        <v>264</v>
      </c>
      <c r="F126" s="193" t="s">
        <v>265</v>
      </c>
      <c r="G126" s="194" t="s">
        <v>138</v>
      </c>
      <c r="H126" s="195">
        <v>2</v>
      </c>
      <c r="I126" s="196"/>
      <c r="J126" s="197">
        <f>ROUND(I126*H126,2)</f>
        <v>0</v>
      </c>
      <c r="K126" s="193" t="s">
        <v>19</v>
      </c>
      <c r="L126" s="198"/>
      <c r="M126" s="199" t="s">
        <v>19</v>
      </c>
      <c r="N126" s="200" t="s">
        <v>43</v>
      </c>
      <c r="O126" s="75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AR126" s="13" t="s">
        <v>99</v>
      </c>
      <c r="AT126" s="13" t="s">
        <v>135</v>
      </c>
      <c r="AU126" s="13" t="s">
        <v>77</v>
      </c>
      <c r="AY126" s="13" t="s">
        <v>134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3" t="s">
        <v>77</v>
      </c>
      <c r="BK126" s="203">
        <f>ROUND(I126*H126,2)</f>
        <v>0</v>
      </c>
      <c r="BL126" s="13" t="s">
        <v>87</v>
      </c>
      <c r="BM126" s="13" t="s">
        <v>609</v>
      </c>
    </row>
    <row r="127" s="1" customFormat="1" ht="14.4" customHeight="1">
      <c r="B127" s="34"/>
      <c r="C127" s="191" t="s">
        <v>72</v>
      </c>
      <c r="D127" s="191" t="s">
        <v>135</v>
      </c>
      <c r="E127" s="192" t="s">
        <v>267</v>
      </c>
      <c r="F127" s="193" t="s">
        <v>268</v>
      </c>
      <c r="G127" s="194" t="s">
        <v>138</v>
      </c>
      <c r="H127" s="195">
        <v>2</v>
      </c>
      <c r="I127" s="196"/>
      <c r="J127" s="197">
        <f>ROUND(I127*H127,2)</f>
        <v>0</v>
      </c>
      <c r="K127" s="193" t="s">
        <v>19</v>
      </c>
      <c r="L127" s="198"/>
      <c r="M127" s="199" t="s">
        <v>19</v>
      </c>
      <c r="N127" s="200" t="s">
        <v>43</v>
      </c>
      <c r="O127" s="75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AR127" s="13" t="s">
        <v>99</v>
      </c>
      <c r="AT127" s="13" t="s">
        <v>135</v>
      </c>
      <c r="AU127" s="13" t="s">
        <v>77</v>
      </c>
      <c r="AY127" s="13" t="s">
        <v>134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13" t="s">
        <v>77</v>
      </c>
      <c r="BK127" s="203">
        <f>ROUND(I127*H127,2)</f>
        <v>0</v>
      </c>
      <c r="BL127" s="13" t="s">
        <v>87</v>
      </c>
      <c r="BM127" s="13" t="s">
        <v>249</v>
      </c>
    </row>
    <row r="128" s="1" customFormat="1" ht="14.4" customHeight="1">
      <c r="B128" s="34"/>
      <c r="C128" s="191" t="s">
        <v>72</v>
      </c>
      <c r="D128" s="191" t="s">
        <v>135</v>
      </c>
      <c r="E128" s="192" t="s">
        <v>270</v>
      </c>
      <c r="F128" s="193" t="s">
        <v>239</v>
      </c>
      <c r="G128" s="194" t="s">
        <v>138</v>
      </c>
      <c r="H128" s="195">
        <v>2</v>
      </c>
      <c r="I128" s="196"/>
      <c r="J128" s="197">
        <f>ROUND(I128*H128,2)</f>
        <v>0</v>
      </c>
      <c r="K128" s="193" t="s">
        <v>19</v>
      </c>
      <c r="L128" s="198"/>
      <c r="M128" s="199" t="s">
        <v>19</v>
      </c>
      <c r="N128" s="200" t="s">
        <v>43</v>
      </c>
      <c r="O128" s="75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AR128" s="13" t="s">
        <v>99</v>
      </c>
      <c r="AT128" s="13" t="s">
        <v>135</v>
      </c>
      <c r="AU128" s="13" t="s">
        <v>77</v>
      </c>
      <c r="AY128" s="13" t="s">
        <v>134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13" t="s">
        <v>77</v>
      </c>
      <c r="BK128" s="203">
        <f>ROUND(I128*H128,2)</f>
        <v>0</v>
      </c>
      <c r="BL128" s="13" t="s">
        <v>87</v>
      </c>
      <c r="BM128" s="13" t="s">
        <v>252</v>
      </c>
    </row>
    <row r="129" s="1" customFormat="1" ht="14.4" customHeight="1">
      <c r="B129" s="34"/>
      <c r="C129" s="191" t="s">
        <v>72</v>
      </c>
      <c r="D129" s="191" t="s">
        <v>135</v>
      </c>
      <c r="E129" s="192" t="s">
        <v>272</v>
      </c>
      <c r="F129" s="193" t="s">
        <v>273</v>
      </c>
      <c r="G129" s="194" t="s">
        <v>138</v>
      </c>
      <c r="H129" s="195">
        <v>2</v>
      </c>
      <c r="I129" s="196"/>
      <c r="J129" s="197">
        <f>ROUND(I129*H129,2)</f>
        <v>0</v>
      </c>
      <c r="K129" s="193" t="s">
        <v>19</v>
      </c>
      <c r="L129" s="198"/>
      <c r="M129" s="199" t="s">
        <v>19</v>
      </c>
      <c r="N129" s="200" t="s">
        <v>43</v>
      </c>
      <c r="O129" s="75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AR129" s="13" t="s">
        <v>99</v>
      </c>
      <c r="AT129" s="13" t="s">
        <v>135</v>
      </c>
      <c r="AU129" s="13" t="s">
        <v>77</v>
      </c>
      <c r="AY129" s="13" t="s">
        <v>134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3" t="s">
        <v>77</v>
      </c>
      <c r="BK129" s="203">
        <f>ROUND(I129*H129,2)</f>
        <v>0</v>
      </c>
      <c r="BL129" s="13" t="s">
        <v>87</v>
      </c>
      <c r="BM129" s="13" t="s">
        <v>572</v>
      </c>
    </row>
    <row r="130" s="1" customFormat="1" ht="14.4" customHeight="1">
      <c r="B130" s="34"/>
      <c r="C130" s="191" t="s">
        <v>72</v>
      </c>
      <c r="D130" s="191" t="s">
        <v>135</v>
      </c>
      <c r="E130" s="192" t="s">
        <v>275</v>
      </c>
      <c r="F130" s="193" t="s">
        <v>236</v>
      </c>
      <c r="G130" s="194" t="s">
        <v>138</v>
      </c>
      <c r="H130" s="195">
        <v>2</v>
      </c>
      <c r="I130" s="196"/>
      <c r="J130" s="197">
        <f>ROUND(I130*H130,2)</f>
        <v>0</v>
      </c>
      <c r="K130" s="193" t="s">
        <v>19</v>
      </c>
      <c r="L130" s="198"/>
      <c r="M130" s="199" t="s">
        <v>19</v>
      </c>
      <c r="N130" s="200" t="s">
        <v>43</v>
      </c>
      <c r="O130" s="75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AR130" s="13" t="s">
        <v>99</v>
      </c>
      <c r="AT130" s="13" t="s">
        <v>135</v>
      </c>
      <c r="AU130" s="13" t="s">
        <v>77</v>
      </c>
      <c r="AY130" s="13" t="s">
        <v>134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3" t="s">
        <v>77</v>
      </c>
      <c r="BK130" s="203">
        <f>ROUND(I130*H130,2)</f>
        <v>0</v>
      </c>
      <c r="BL130" s="13" t="s">
        <v>87</v>
      </c>
      <c r="BM130" s="13" t="s">
        <v>257</v>
      </c>
    </row>
    <row r="131" s="1" customFormat="1" ht="30.6" customHeight="1">
      <c r="B131" s="34"/>
      <c r="C131" s="191" t="s">
        <v>72</v>
      </c>
      <c r="D131" s="191" t="s">
        <v>135</v>
      </c>
      <c r="E131" s="192" t="s">
        <v>277</v>
      </c>
      <c r="F131" s="193" t="s">
        <v>278</v>
      </c>
      <c r="G131" s="194" t="s">
        <v>138</v>
      </c>
      <c r="H131" s="195">
        <v>2</v>
      </c>
      <c r="I131" s="196"/>
      <c r="J131" s="197">
        <f>ROUND(I131*H131,2)</f>
        <v>0</v>
      </c>
      <c r="K131" s="193" t="s">
        <v>19</v>
      </c>
      <c r="L131" s="198"/>
      <c r="M131" s="199" t="s">
        <v>19</v>
      </c>
      <c r="N131" s="200" t="s">
        <v>43</v>
      </c>
      <c r="O131" s="75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AR131" s="13" t="s">
        <v>99</v>
      </c>
      <c r="AT131" s="13" t="s">
        <v>135</v>
      </c>
      <c r="AU131" s="13" t="s">
        <v>77</v>
      </c>
      <c r="AY131" s="13" t="s">
        <v>134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3" t="s">
        <v>77</v>
      </c>
      <c r="BK131" s="203">
        <f>ROUND(I131*H131,2)</f>
        <v>0</v>
      </c>
      <c r="BL131" s="13" t="s">
        <v>87</v>
      </c>
      <c r="BM131" s="13" t="s">
        <v>260</v>
      </c>
    </row>
    <row r="132" s="1" customFormat="1" ht="30.6" customHeight="1">
      <c r="B132" s="34"/>
      <c r="C132" s="191" t="s">
        <v>72</v>
      </c>
      <c r="D132" s="191" t="s">
        <v>135</v>
      </c>
      <c r="E132" s="192" t="s">
        <v>280</v>
      </c>
      <c r="F132" s="193" t="s">
        <v>281</v>
      </c>
      <c r="G132" s="194" t="s">
        <v>138</v>
      </c>
      <c r="H132" s="195">
        <v>2</v>
      </c>
      <c r="I132" s="196"/>
      <c r="J132" s="197">
        <f>ROUND(I132*H132,2)</f>
        <v>0</v>
      </c>
      <c r="K132" s="193" t="s">
        <v>19</v>
      </c>
      <c r="L132" s="198"/>
      <c r="M132" s="199" t="s">
        <v>19</v>
      </c>
      <c r="N132" s="200" t="s">
        <v>43</v>
      </c>
      <c r="O132" s="75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AR132" s="13" t="s">
        <v>99</v>
      </c>
      <c r="AT132" s="13" t="s">
        <v>135</v>
      </c>
      <c r="AU132" s="13" t="s">
        <v>77</v>
      </c>
      <c r="AY132" s="13" t="s">
        <v>134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3" t="s">
        <v>77</v>
      </c>
      <c r="BK132" s="203">
        <f>ROUND(I132*H132,2)</f>
        <v>0</v>
      </c>
      <c r="BL132" s="13" t="s">
        <v>87</v>
      </c>
      <c r="BM132" s="13" t="s">
        <v>263</v>
      </c>
    </row>
    <row r="133" s="1" customFormat="1" ht="14.4" customHeight="1">
      <c r="B133" s="34"/>
      <c r="C133" s="191" t="s">
        <v>72</v>
      </c>
      <c r="D133" s="191" t="s">
        <v>135</v>
      </c>
      <c r="E133" s="192" t="s">
        <v>283</v>
      </c>
      <c r="F133" s="193" t="s">
        <v>284</v>
      </c>
      <c r="G133" s="194" t="s">
        <v>138</v>
      </c>
      <c r="H133" s="195">
        <v>2</v>
      </c>
      <c r="I133" s="196"/>
      <c r="J133" s="197">
        <f>ROUND(I133*H133,2)</f>
        <v>0</v>
      </c>
      <c r="K133" s="193" t="s">
        <v>19</v>
      </c>
      <c r="L133" s="198"/>
      <c r="M133" s="199" t="s">
        <v>19</v>
      </c>
      <c r="N133" s="200" t="s">
        <v>43</v>
      </c>
      <c r="O133" s="75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AR133" s="13" t="s">
        <v>99</v>
      </c>
      <c r="AT133" s="13" t="s">
        <v>135</v>
      </c>
      <c r="AU133" s="13" t="s">
        <v>77</v>
      </c>
      <c r="AY133" s="13" t="s">
        <v>134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13" t="s">
        <v>77</v>
      </c>
      <c r="BK133" s="203">
        <f>ROUND(I133*H133,2)</f>
        <v>0</v>
      </c>
      <c r="BL133" s="13" t="s">
        <v>87</v>
      </c>
      <c r="BM133" s="13" t="s">
        <v>266</v>
      </c>
    </row>
    <row r="134" s="1" customFormat="1" ht="14.4" customHeight="1">
      <c r="B134" s="34"/>
      <c r="C134" s="191" t="s">
        <v>72</v>
      </c>
      <c r="D134" s="191" t="s">
        <v>135</v>
      </c>
      <c r="E134" s="192" t="s">
        <v>286</v>
      </c>
      <c r="F134" s="193" t="s">
        <v>287</v>
      </c>
      <c r="G134" s="194" t="s">
        <v>288</v>
      </c>
      <c r="H134" s="195">
        <v>2</v>
      </c>
      <c r="I134" s="196"/>
      <c r="J134" s="197">
        <f>ROUND(I134*H134,2)</f>
        <v>0</v>
      </c>
      <c r="K134" s="193" t="s">
        <v>19</v>
      </c>
      <c r="L134" s="198"/>
      <c r="M134" s="199" t="s">
        <v>19</v>
      </c>
      <c r="N134" s="200" t="s">
        <v>43</v>
      </c>
      <c r="O134" s="75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AR134" s="13" t="s">
        <v>99</v>
      </c>
      <c r="AT134" s="13" t="s">
        <v>135</v>
      </c>
      <c r="AU134" s="13" t="s">
        <v>77</v>
      </c>
      <c r="AY134" s="13" t="s">
        <v>134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3" t="s">
        <v>77</v>
      </c>
      <c r="BK134" s="203">
        <f>ROUND(I134*H134,2)</f>
        <v>0</v>
      </c>
      <c r="BL134" s="13" t="s">
        <v>87</v>
      </c>
      <c r="BM134" s="13" t="s">
        <v>577</v>
      </c>
    </row>
    <row r="135" s="1" customFormat="1" ht="14.4" customHeight="1">
      <c r="B135" s="34"/>
      <c r="C135" s="191" t="s">
        <v>72</v>
      </c>
      <c r="D135" s="191" t="s">
        <v>135</v>
      </c>
      <c r="E135" s="192" t="s">
        <v>290</v>
      </c>
      <c r="F135" s="193" t="s">
        <v>291</v>
      </c>
      <c r="G135" s="194" t="s">
        <v>288</v>
      </c>
      <c r="H135" s="195">
        <v>2</v>
      </c>
      <c r="I135" s="196"/>
      <c r="J135" s="197">
        <f>ROUND(I135*H135,2)</f>
        <v>0</v>
      </c>
      <c r="K135" s="193" t="s">
        <v>19</v>
      </c>
      <c r="L135" s="198"/>
      <c r="M135" s="199" t="s">
        <v>19</v>
      </c>
      <c r="N135" s="200" t="s">
        <v>43</v>
      </c>
      <c r="O135" s="75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AR135" s="13" t="s">
        <v>99</v>
      </c>
      <c r="AT135" s="13" t="s">
        <v>135</v>
      </c>
      <c r="AU135" s="13" t="s">
        <v>77</v>
      </c>
      <c r="AY135" s="13" t="s">
        <v>134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3" t="s">
        <v>77</v>
      </c>
      <c r="BK135" s="203">
        <f>ROUND(I135*H135,2)</f>
        <v>0</v>
      </c>
      <c r="BL135" s="13" t="s">
        <v>87</v>
      </c>
      <c r="BM135" s="13" t="s">
        <v>269</v>
      </c>
    </row>
    <row r="136" s="1" customFormat="1" ht="20.4" customHeight="1">
      <c r="B136" s="34"/>
      <c r="C136" s="191" t="s">
        <v>72</v>
      </c>
      <c r="D136" s="191" t="s">
        <v>135</v>
      </c>
      <c r="E136" s="192" t="s">
        <v>293</v>
      </c>
      <c r="F136" s="193" t="s">
        <v>294</v>
      </c>
      <c r="G136" s="194" t="s">
        <v>138</v>
      </c>
      <c r="H136" s="195">
        <v>1</v>
      </c>
      <c r="I136" s="196"/>
      <c r="J136" s="197">
        <f>ROUND(I136*H136,2)</f>
        <v>0</v>
      </c>
      <c r="K136" s="193" t="s">
        <v>19</v>
      </c>
      <c r="L136" s="198"/>
      <c r="M136" s="199" t="s">
        <v>19</v>
      </c>
      <c r="N136" s="200" t="s">
        <v>43</v>
      </c>
      <c r="O136" s="75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AR136" s="13" t="s">
        <v>99</v>
      </c>
      <c r="AT136" s="13" t="s">
        <v>135</v>
      </c>
      <c r="AU136" s="13" t="s">
        <v>77</v>
      </c>
      <c r="AY136" s="13" t="s">
        <v>134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3" t="s">
        <v>77</v>
      </c>
      <c r="BK136" s="203">
        <f>ROUND(I136*H136,2)</f>
        <v>0</v>
      </c>
      <c r="BL136" s="13" t="s">
        <v>87</v>
      </c>
      <c r="BM136" s="13" t="s">
        <v>271</v>
      </c>
    </row>
    <row r="137" s="9" customFormat="1" ht="25.92" customHeight="1">
      <c r="B137" s="177"/>
      <c r="C137" s="178"/>
      <c r="D137" s="179" t="s">
        <v>71</v>
      </c>
      <c r="E137" s="180" t="s">
        <v>296</v>
      </c>
      <c r="F137" s="180" t="s">
        <v>297</v>
      </c>
      <c r="G137" s="178"/>
      <c r="H137" s="178"/>
      <c r="I137" s="181"/>
      <c r="J137" s="182">
        <f>BK137</f>
        <v>0</v>
      </c>
      <c r="K137" s="178"/>
      <c r="L137" s="183"/>
      <c r="M137" s="184"/>
      <c r="N137" s="185"/>
      <c r="O137" s="185"/>
      <c r="P137" s="186">
        <f>SUM(P138:P148)</f>
        <v>0</v>
      </c>
      <c r="Q137" s="185"/>
      <c r="R137" s="186">
        <f>SUM(R138:R148)</f>
        <v>0</v>
      </c>
      <c r="S137" s="185"/>
      <c r="T137" s="187">
        <f>SUM(T138:T148)</f>
        <v>0</v>
      </c>
      <c r="AR137" s="188" t="s">
        <v>77</v>
      </c>
      <c r="AT137" s="189" t="s">
        <v>71</v>
      </c>
      <c r="AU137" s="189" t="s">
        <v>72</v>
      </c>
      <c r="AY137" s="188" t="s">
        <v>134</v>
      </c>
      <c r="BK137" s="190">
        <f>SUM(BK138:BK148)</f>
        <v>0</v>
      </c>
    </row>
    <row r="138" s="1" customFormat="1" ht="14.4" customHeight="1">
      <c r="B138" s="34"/>
      <c r="C138" s="191" t="s">
        <v>72</v>
      </c>
      <c r="D138" s="191" t="s">
        <v>135</v>
      </c>
      <c r="E138" s="192" t="s">
        <v>632</v>
      </c>
      <c r="F138" s="193" t="s">
        <v>633</v>
      </c>
      <c r="G138" s="194" t="s">
        <v>138</v>
      </c>
      <c r="H138" s="195">
        <v>1</v>
      </c>
      <c r="I138" s="196"/>
      <c r="J138" s="197">
        <f>ROUND(I138*H138,2)</f>
        <v>0</v>
      </c>
      <c r="K138" s="193" t="s">
        <v>19</v>
      </c>
      <c r="L138" s="198"/>
      <c r="M138" s="199" t="s">
        <v>19</v>
      </c>
      <c r="N138" s="200" t="s">
        <v>43</v>
      </c>
      <c r="O138" s="75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AR138" s="13" t="s">
        <v>99</v>
      </c>
      <c r="AT138" s="13" t="s">
        <v>135</v>
      </c>
      <c r="AU138" s="13" t="s">
        <v>77</v>
      </c>
      <c r="AY138" s="13" t="s">
        <v>134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3" t="s">
        <v>77</v>
      </c>
      <c r="BK138" s="203">
        <f>ROUND(I138*H138,2)</f>
        <v>0</v>
      </c>
      <c r="BL138" s="13" t="s">
        <v>87</v>
      </c>
      <c r="BM138" s="13" t="s">
        <v>274</v>
      </c>
    </row>
    <row r="139" s="1" customFormat="1" ht="14.4" customHeight="1">
      <c r="B139" s="34"/>
      <c r="C139" s="191" t="s">
        <v>72</v>
      </c>
      <c r="D139" s="191" t="s">
        <v>135</v>
      </c>
      <c r="E139" s="192" t="s">
        <v>298</v>
      </c>
      <c r="F139" s="193" t="s">
        <v>299</v>
      </c>
      <c r="G139" s="194" t="s">
        <v>138</v>
      </c>
      <c r="H139" s="195">
        <v>5</v>
      </c>
      <c r="I139" s="196"/>
      <c r="J139" s="197">
        <f>ROUND(I139*H139,2)</f>
        <v>0</v>
      </c>
      <c r="K139" s="193" t="s">
        <v>19</v>
      </c>
      <c r="L139" s="198"/>
      <c r="M139" s="199" t="s">
        <v>19</v>
      </c>
      <c r="N139" s="200" t="s">
        <v>43</v>
      </c>
      <c r="O139" s="75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AR139" s="13" t="s">
        <v>99</v>
      </c>
      <c r="AT139" s="13" t="s">
        <v>135</v>
      </c>
      <c r="AU139" s="13" t="s">
        <v>77</v>
      </c>
      <c r="AY139" s="13" t="s">
        <v>134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3" t="s">
        <v>77</v>
      </c>
      <c r="BK139" s="203">
        <f>ROUND(I139*H139,2)</f>
        <v>0</v>
      </c>
      <c r="BL139" s="13" t="s">
        <v>87</v>
      </c>
      <c r="BM139" s="13" t="s">
        <v>276</v>
      </c>
    </row>
    <row r="140" s="1" customFormat="1" ht="14.4" customHeight="1">
      <c r="B140" s="34"/>
      <c r="C140" s="191" t="s">
        <v>72</v>
      </c>
      <c r="D140" s="191" t="s">
        <v>135</v>
      </c>
      <c r="E140" s="192" t="s">
        <v>301</v>
      </c>
      <c r="F140" s="193" t="s">
        <v>302</v>
      </c>
      <c r="G140" s="194" t="s">
        <v>138</v>
      </c>
      <c r="H140" s="195">
        <v>3</v>
      </c>
      <c r="I140" s="196"/>
      <c r="J140" s="197">
        <f>ROUND(I140*H140,2)</f>
        <v>0</v>
      </c>
      <c r="K140" s="193" t="s">
        <v>19</v>
      </c>
      <c r="L140" s="198"/>
      <c r="M140" s="199" t="s">
        <v>19</v>
      </c>
      <c r="N140" s="200" t="s">
        <v>43</v>
      </c>
      <c r="O140" s="75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AR140" s="13" t="s">
        <v>99</v>
      </c>
      <c r="AT140" s="13" t="s">
        <v>135</v>
      </c>
      <c r="AU140" s="13" t="s">
        <v>77</v>
      </c>
      <c r="AY140" s="13" t="s">
        <v>134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3" t="s">
        <v>77</v>
      </c>
      <c r="BK140" s="203">
        <f>ROUND(I140*H140,2)</f>
        <v>0</v>
      </c>
      <c r="BL140" s="13" t="s">
        <v>87</v>
      </c>
      <c r="BM140" s="13" t="s">
        <v>279</v>
      </c>
    </row>
    <row r="141" s="1" customFormat="1" ht="14.4" customHeight="1">
      <c r="B141" s="34"/>
      <c r="C141" s="191" t="s">
        <v>72</v>
      </c>
      <c r="D141" s="191" t="s">
        <v>135</v>
      </c>
      <c r="E141" s="192" t="s">
        <v>304</v>
      </c>
      <c r="F141" s="193" t="s">
        <v>305</v>
      </c>
      <c r="G141" s="194" t="s">
        <v>138</v>
      </c>
      <c r="H141" s="195">
        <v>1</v>
      </c>
      <c r="I141" s="196"/>
      <c r="J141" s="197">
        <f>ROUND(I141*H141,2)</f>
        <v>0</v>
      </c>
      <c r="K141" s="193" t="s">
        <v>19</v>
      </c>
      <c r="L141" s="198"/>
      <c r="M141" s="199" t="s">
        <v>19</v>
      </c>
      <c r="N141" s="200" t="s">
        <v>43</v>
      </c>
      <c r="O141" s="75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AR141" s="13" t="s">
        <v>99</v>
      </c>
      <c r="AT141" s="13" t="s">
        <v>135</v>
      </c>
      <c r="AU141" s="13" t="s">
        <v>77</v>
      </c>
      <c r="AY141" s="13" t="s">
        <v>134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3" t="s">
        <v>77</v>
      </c>
      <c r="BK141" s="203">
        <f>ROUND(I141*H141,2)</f>
        <v>0</v>
      </c>
      <c r="BL141" s="13" t="s">
        <v>87</v>
      </c>
      <c r="BM141" s="13" t="s">
        <v>282</v>
      </c>
    </row>
    <row r="142" s="1" customFormat="1" ht="20.4" customHeight="1">
      <c r="B142" s="34"/>
      <c r="C142" s="191" t="s">
        <v>72</v>
      </c>
      <c r="D142" s="191" t="s">
        <v>135</v>
      </c>
      <c r="E142" s="192" t="s">
        <v>307</v>
      </c>
      <c r="F142" s="193" t="s">
        <v>308</v>
      </c>
      <c r="G142" s="194" t="s">
        <v>138</v>
      </c>
      <c r="H142" s="195">
        <v>3</v>
      </c>
      <c r="I142" s="196"/>
      <c r="J142" s="197">
        <f>ROUND(I142*H142,2)</f>
        <v>0</v>
      </c>
      <c r="K142" s="193" t="s">
        <v>19</v>
      </c>
      <c r="L142" s="198"/>
      <c r="M142" s="199" t="s">
        <v>19</v>
      </c>
      <c r="N142" s="200" t="s">
        <v>43</v>
      </c>
      <c r="O142" s="75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AR142" s="13" t="s">
        <v>99</v>
      </c>
      <c r="AT142" s="13" t="s">
        <v>135</v>
      </c>
      <c r="AU142" s="13" t="s">
        <v>77</v>
      </c>
      <c r="AY142" s="13" t="s">
        <v>134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3" t="s">
        <v>77</v>
      </c>
      <c r="BK142" s="203">
        <f>ROUND(I142*H142,2)</f>
        <v>0</v>
      </c>
      <c r="BL142" s="13" t="s">
        <v>87</v>
      </c>
      <c r="BM142" s="13" t="s">
        <v>285</v>
      </c>
    </row>
    <row r="143" s="1" customFormat="1" ht="14.4" customHeight="1">
      <c r="B143" s="34"/>
      <c r="C143" s="191" t="s">
        <v>72</v>
      </c>
      <c r="D143" s="191" t="s">
        <v>135</v>
      </c>
      <c r="E143" s="192" t="s">
        <v>310</v>
      </c>
      <c r="F143" s="193" t="s">
        <v>311</v>
      </c>
      <c r="G143" s="194" t="s">
        <v>138</v>
      </c>
      <c r="H143" s="195">
        <v>1</v>
      </c>
      <c r="I143" s="196"/>
      <c r="J143" s="197">
        <f>ROUND(I143*H143,2)</f>
        <v>0</v>
      </c>
      <c r="K143" s="193" t="s">
        <v>19</v>
      </c>
      <c r="L143" s="198"/>
      <c r="M143" s="199" t="s">
        <v>19</v>
      </c>
      <c r="N143" s="200" t="s">
        <v>43</v>
      </c>
      <c r="O143" s="75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AR143" s="13" t="s">
        <v>99</v>
      </c>
      <c r="AT143" s="13" t="s">
        <v>135</v>
      </c>
      <c r="AU143" s="13" t="s">
        <v>77</v>
      </c>
      <c r="AY143" s="13" t="s">
        <v>134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3" t="s">
        <v>77</v>
      </c>
      <c r="BK143" s="203">
        <f>ROUND(I143*H143,2)</f>
        <v>0</v>
      </c>
      <c r="BL143" s="13" t="s">
        <v>87</v>
      </c>
      <c r="BM143" s="13" t="s">
        <v>289</v>
      </c>
    </row>
    <row r="144" s="1" customFormat="1" ht="30.6" customHeight="1">
      <c r="B144" s="34"/>
      <c r="C144" s="191" t="s">
        <v>72</v>
      </c>
      <c r="D144" s="191" t="s">
        <v>135</v>
      </c>
      <c r="E144" s="192" t="s">
        <v>277</v>
      </c>
      <c r="F144" s="193" t="s">
        <v>278</v>
      </c>
      <c r="G144" s="194" t="s">
        <v>138</v>
      </c>
      <c r="H144" s="195">
        <v>3</v>
      </c>
      <c r="I144" s="196"/>
      <c r="J144" s="197">
        <f>ROUND(I144*H144,2)</f>
        <v>0</v>
      </c>
      <c r="K144" s="193" t="s">
        <v>19</v>
      </c>
      <c r="L144" s="198"/>
      <c r="M144" s="199" t="s">
        <v>19</v>
      </c>
      <c r="N144" s="200" t="s">
        <v>43</v>
      </c>
      <c r="O144" s="75"/>
      <c r="P144" s="201">
        <f>O144*H144</f>
        <v>0</v>
      </c>
      <c r="Q144" s="201">
        <v>0</v>
      </c>
      <c r="R144" s="201">
        <f>Q144*H144</f>
        <v>0</v>
      </c>
      <c r="S144" s="201">
        <v>0</v>
      </c>
      <c r="T144" s="202">
        <f>S144*H144</f>
        <v>0</v>
      </c>
      <c r="AR144" s="13" t="s">
        <v>99</v>
      </c>
      <c r="AT144" s="13" t="s">
        <v>135</v>
      </c>
      <c r="AU144" s="13" t="s">
        <v>77</v>
      </c>
      <c r="AY144" s="13" t="s">
        <v>134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3" t="s">
        <v>77</v>
      </c>
      <c r="BK144" s="203">
        <f>ROUND(I144*H144,2)</f>
        <v>0</v>
      </c>
      <c r="BL144" s="13" t="s">
        <v>87</v>
      </c>
      <c r="BM144" s="13" t="s">
        <v>292</v>
      </c>
    </row>
    <row r="145" s="1" customFormat="1" ht="14.4" customHeight="1">
      <c r="B145" s="34"/>
      <c r="C145" s="191" t="s">
        <v>72</v>
      </c>
      <c r="D145" s="191" t="s">
        <v>135</v>
      </c>
      <c r="E145" s="192" t="s">
        <v>314</v>
      </c>
      <c r="F145" s="193" t="s">
        <v>315</v>
      </c>
      <c r="G145" s="194" t="s">
        <v>138</v>
      </c>
      <c r="H145" s="195">
        <v>5</v>
      </c>
      <c r="I145" s="196"/>
      <c r="J145" s="197">
        <f>ROUND(I145*H145,2)</f>
        <v>0</v>
      </c>
      <c r="K145" s="193" t="s">
        <v>19</v>
      </c>
      <c r="L145" s="198"/>
      <c r="M145" s="199" t="s">
        <v>19</v>
      </c>
      <c r="N145" s="200" t="s">
        <v>43</v>
      </c>
      <c r="O145" s="75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AR145" s="13" t="s">
        <v>99</v>
      </c>
      <c r="AT145" s="13" t="s">
        <v>135</v>
      </c>
      <c r="AU145" s="13" t="s">
        <v>77</v>
      </c>
      <c r="AY145" s="13" t="s">
        <v>134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3" t="s">
        <v>77</v>
      </c>
      <c r="BK145" s="203">
        <f>ROUND(I145*H145,2)</f>
        <v>0</v>
      </c>
      <c r="BL145" s="13" t="s">
        <v>87</v>
      </c>
      <c r="BM145" s="13" t="s">
        <v>578</v>
      </c>
    </row>
    <row r="146" s="1" customFormat="1" ht="14.4" customHeight="1">
      <c r="B146" s="34"/>
      <c r="C146" s="191" t="s">
        <v>72</v>
      </c>
      <c r="D146" s="191" t="s">
        <v>135</v>
      </c>
      <c r="E146" s="192" t="s">
        <v>317</v>
      </c>
      <c r="F146" s="193" t="s">
        <v>318</v>
      </c>
      <c r="G146" s="194" t="s">
        <v>138</v>
      </c>
      <c r="H146" s="195">
        <v>8</v>
      </c>
      <c r="I146" s="196"/>
      <c r="J146" s="197">
        <f>ROUND(I146*H146,2)</f>
        <v>0</v>
      </c>
      <c r="K146" s="193" t="s">
        <v>19</v>
      </c>
      <c r="L146" s="198"/>
      <c r="M146" s="199" t="s">
        <v>19</v>
      </c>
      <c r="N146" s="200" t="s">
        <v>43</v>
      </c>
      <c r="O146" s="75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AR146" s="13" t="s">
        <v>99</v>
      </c>
      <c r="AT146" s="13" t="s">
        <v>135</v>
      </c>
      <c r="AU146" s="13" t="s">
        <v>77</v>
      </c>
      <c r="AY146" s="13" t="s">
        <v>134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13" t="s">
        <v>77</v>
      </c>
      <c r="BK146" s="203">
        <f>ROUND(I146*H146,2)</f>
        <v>0</v>
      </c>
      <c r="BL146" s="13" t="s">
        <v>87</v>
      </c>
      <c r="BM146" s="13" t="s">
        <v>579</v>
      </c>
    </row>
    <row r="147" s="1" customFormat="1" ht="14.4" customHeight="1">
      <c r="B147" s="34"/>
      <c r="C147" s="191" t="s">
        <v>72</v>
      </c>
      <c r="D147" s="191" t="s">
        <v>135</v>
      </c>
      <c r="E147" s="192" t="s">
        <v>320</v>
      </c>
      <c r="F147" s="193" t="s">
        <v>321</v>
      </c>
      <c r="G147" s="194" t="s">
        <v>138</v>
      </c>
      <c r="H147" s="195">
        <v>8</v>
      </c>
      <c r="I147" s="196"/>
      <c r="J147" s="197">
        <f>ROUND(I147*H147,2)</f>
        <v>0</v>
      </c>
      <c r="K147" s="193" t="s">
        <v>19</v>
      </c>
      <c r="L147" s="198"/>
      <c r="M147" s="199" t="s">
        <v>19</v>
      </c>
      <c r="N147" s="200" t="s">
        <v>43</v>
      </c>
      <c r="O147" s="75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AR147" s="13" t="s">
        <v>99</v>
      </c>
      <c r="AT147" s="13" t="s">
        <v>135</v>
      </c>
      <c r="AU147" s="13" t="s">
        <v>77</v>
      </c>
      <c r="AY147" s="13" t="s">
        <v>134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3" t="s">
        <v>77</v>
      </c>
      <c r="BK147" s="203">
        <f>ROUND(I147*H147,2)</f>
        <v>0</v>
      </c>
      <c r="BL147" s="13" t="s">
        <v>87</v>
      </c>
      <c r="BM147" s="13" t="s">
        <v>295</v>
      </c>
    </row>
    <row r="148" s="1" customFormat="1" ht="14.4" customHeight="1">
      <c r="B148" s="34"/>
      <c r="C148" s="191" t="s">
        <v>72</v>
      </c>
      <c r="D148" s="191" t="s">
        <v>135</v>
      </c>
      <c r="E148" s="192" t="s">
        <v>323</v>
      </c>
      <c r="F148" s="193" t="s">
        <v>324</v>
      </c>
      <c r="G148" s="194" t="s">
        <v>138</v>
      </c>
      <c r="H148" s="195">
        <v>8</v>
      </c>
      <c r="I148" s="196"/>
      <c r="J148" s="197">
        <f>ROUND(I148*H148,2)</f>
        <v>0</v>
      </c>
      <c r="K148" s="193" t="s">
        <v>19</v>
      </c>
      <c r="L148" s="198"/>
      <c r="M148" s="199" t="s">
        <v>19</v>
      </c>
      <c r="N148" s="200" t="s">
        <v>43</v>
      </c>
      <c r="O148" s="75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AR148" s="13" t="s">
        <v>99</v>
      </c>
      <c r="AT148" s="13" t="s">
        <v>135</v>
      </c>
      <c r="AU148" s="13" t="s">
        <v>77</v>
      </c>
      <c r="AY148" s="13" t="s">
        <v>134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13" t="s">
        <v>77</v>
      </c>
      <c r="BK148" s="203">
        <f>ROUND(I148*H148,2)</f>
        <v>0</v>
      </c>
      <c r="BL148" s="13" t="s">
        <v>87</v>
      </c>
      <c r="BM148" s="13" t="s">
        <v>580</v>
      </c>
    </row>
    <row r="149" s="9" customFormat="1" ht="25.92" customHeight="1">
      <c r="B149" s="177"/>
      <c r="C149" s="178"/>
      <c r="D149" s="179" t="s">
        <v>71</v>
      </c>
      <c r="E149" s="180" t="s">
        <v>326</v>
      </c>
      <c r="F149" s="180" t="s">
        <v>327</v>
      </c>
      <c r="G149" s="178"/>
      <c r="H149" s="178"/>
      <c r="I149" s="181"/>
      <c r="J149" s="182">
        <f>BK149</f>
        <v>0</v>
      </c>
      <c r="K149" s="178"/>
      <c r="L149" s="183"/>
      <c r="M149" s="184"/>
      <c r="N149" s="185"/>
      <c r="O149" s="185"/>
      <c r="P149" s="186">
        <f>SUM(P150:P162)</f>
        <v>0</v>
      </c>
      <c r="Q149" s="185"/>
      <c r="R149" s="186">
        <f>SUM(R150:R162)</f>
        <v>0</v>
      </c>
      <c r="S149" s="185"/>
      <c r="T149" s="187">
        <f>SUM(T150:T162)</f>
        <v>0</v>
      </c>
      <c r="AR149" s="188" t="s">
        <v>77</v>
      </c>
      <c r="AT149" s="189" t="s">
        <v>71</v>
      </c>
      <c r="AU149" s="189" t="s">
        <v>72</v>
      </c>
      <c r="AY149" s="188" t="s">
        <v>134</v>
      </c>
      <c r="BK149" s="190">
        <f>SUM(BK150:BK162)</f>
        <v>0</v>
      </c>
    </row>
    <row r="150" s="1" customFormat="1" ht="14.4" customHeight="1">
      <c r="B150" s="34"/>
      <c r="C150" s="191" t="s">
        <v>72</v>
      </c>
      <c r="D150" s="191" t="s">
        <v>135</v>
      </c>
      <c r="E150" s="192" t="s">
        <v>328</v>
      </c>
      <c r="F150" s="193" t="s">
        <v>329</v>
      </c>
      <c r="G150" s="194" t="s">
        <v>150</v>
      </c>
      <c r="H150" s="195">
        <v>550</v>
      </c>
      <c r="I150" s="196"/>
      <c r="J150" s="197">
        <f>ROUND(I150*H150,2)</f>
        <v>0</v>
      </c>
      <c r="K150" s="193" t="s">
        <v>19</v>
      </c>
      <c r="L150" s="198"/>
      <c r="M150" s="199" t="s">
        <v>19</v>
      </c>
      <c r="N150" s="200" t="s">
        <v>43</v>
      </c>
      <c r="O150" s="75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AR150" s="13" t="s">
        <v>99</v>
      </c>
      <c r="AT150" s="13" t="s">
        <v>135</v>
      </c>
      <c r="AU150" s="13" t="s">
        <v>77</v>
      </c>
      <c r="AY150" s="13" t="s">
        <v>134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3" t="s">
        <v>77</v>
      </c>
      <c r="BK150" s="203">
        <f>ROUND(I150*H150,2)</f>
        <v>0</v>
      </c>
      <c r="BL150" s="13" t="s">
        <v>87</v>
      </c>
      <c r="BM150" s="13" t="s">
        <v>306</v>
      </c>
    </row>
    <row r="151" s="1" customFormat="1" ht="14.4" customHeight="1">
      <c r="B151" s="34"/>
      <c r="C151" s="191" t="s">
        <v>72</v>
      </c>
      <c r="D151" s="191" t="s">
        <v>135</v>
      </c>
      <c r="E151" s="192" t="s">
        <v>331</v>
      </c>
      <c r="F151" s="193" t="s">
        <v>332</v>
      </c>
      <c r="G151" s="194" t="s">
        <v>150</v>
      </c>
      <c r="H151" s="195">
        <v>390</v>
      </c>
      <c r="I151" s="196"/>
      <c r="J151" s="197">
        <f>ROUND(I151*H151,2)</f>
        <v>0</v>
      </c>
      <c r="K151" s="193" t="s">
        <v>19</v>
      </c>
      <c r="L151" s="198"/>
      <c r="M151" s="199" t="s">
        <v>19</v>
      </c>
      <c r="N151" s="200" t="s">
        <v>43</v>
      </c>
      <c r="O151" s="75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AR151" s="13" t="s">
        <v>99</v>
      </c>
      <c r="AT151" s="13" t="s">
        <v>135</v>
      </c>
      <c r="AU151" s="13" t="s">
        <v>77</v>
      </c>
      <c r="AY151" s="13" t="s">
        <v>134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3" t="s">
        <v>77</v>
      </c>
      <c r="BK151" s="203">
        <f>ROUND(I151*H151,2)</f>
        <v>0</v>
      </c>
      <c r="BL151" s="13" t="s">
        <v>87</v>
      </c>
      <c r="BM151" s="13" t="s">
        <v>309</v>
      </c>
    </row>
    <row r="152" s="1" customFormat="1" ht="14.4" customHeight="1">
      <c r="B152" s="34"/>
      <c r="C152" s="191" t="s">
        <v>72</v>
      </c>
      <c r="D152" s="191" t="s">
        <v>135</v>
      </c>
      <c r="E152" s="192" t="s">
        <v>570</v>
      </c>
      <c r="F152" s="193" t="s">
        <v>571</v>
      </c>
      <c r="G152" s="194" t="s">
        <v>150</v>
      </c>
      <c r="H152" s="195">
        <v>20</v>
      </c>
      <c r="I152" s="196"/>
      <c r="J152" s="197">
        <f>ROUND(I152*H152,2)</f>
        <v>0</v>
      </c>
      <c r="K152" s="193" t="s">
        <v>19</v>
      </c>
      <c r="L152" s="198"/>
      <c r="M152" s="199" t="s">
        <v>19</v>
      </c>
      <c r="N152" s="200" t="s">
        <v>43</v>
      </c>
      <c r="O152" s="75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AR152" s="13" t="s">
        <v>99</v>
      </c>
      <c r="AT152" s="13" t="s">
        <v>135</v>
      </c>
      <c r="AU152" s="13" t="s">
        <v>77</v>
      </c>
      <c r="AY152" s="13" t="s">
        <v>134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13" t="s">
        <v>77</v>
      </c>
      <c r="BK152" s="203">
        <f>ROUND(I152*H152,2)</f>
        <v>0</v>
      </c>
      <c r="BL152" s="13" t="s">
        <v>87</v>
      </c>
      <c r="BM152" s="13" t="s">
        <v>312</v>
      </c>
    </row>
    <row r="153" s="1" customFormat="1" ht="14.4" customHeight="1">
      <c r="B153" s="34"/>
      <c r="C153" s="191" t="s">
        <v>72</v>
      </c>
      <c r="D153" s="191" t="s">
        <v>135</v>
      </c>
      <c r="E153" s="192" t="s">
        <v>573</v>
      </c>
      <c r="F153" s="193" t="s">
        <v>574</v>
      </c>
      <c r="G153" s="194" t="s">
        <v>138</v>
      </c>
      <c r="H153" s="195">
        <v>6</v>
      </c>
      <c r="I153" s="196"/>
      <c r="J153" s="197">
        <f>ROUND(I153*H153,2)</f>
        <v>0</v>
      </c>
      <c r="K153" s="193" t="s">
        <v>19</v>
      </c>
      <c r="L153" s="198"/>
      <c r="M153" s="199" t="s">
        <v>19</v>
      </c>
      <c r="N153" s="200" t="s">
        <v>43</v>
      </c>
      <c r="O153" s="75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AR153" s="13" t="s">
        <v>99</v>
      </c>
      <c r="AT153" s="13" t="s">
        <v>135</v>
      </c>
      <c r="AU153" s="13" t="s">
        <v>77</v>
      </c>
      <c r="AY153" s="13" t="s">
        <v>134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13" t="s">
        <v>77</v>
      </c>
      <c r="BK153" s="203">
        <f>ROUND(I153*H153,2)</f>
        <v>0</v>
      </c>
      <c r="BL153" s="13" t="s">
        <v>87</v>
      </c>
      <c r="BM153" s="13" t="s">
        <v>581</v>
      </c>
    </row>
    <row r="154" s="1" customFormat="1" ht="14.4" customHeight="1">
      <c r="B154" s="34"/>
      <c r="C154" s="191" t="s">
        <v>72</v>
      </c>
      <c r="D154" s="191" t="s">
        <v>135</v>
      </c>
      <c r="E154" s="192" t="s">
        <v>575</v>
      </c>
      <c r="F154" s="193" t="s">
        <v>576</v>
      </c>
      <c r="G154" s="194" t="s">
        <v>138</v>
      </c>
      <c r="H154" s="195">
        <v>6</v>
      </c>
      <c r="I154" s="196"/>
      <c r="J154" s="197">
        <f>ROUND(I154*H154,2)</f>
        <v>0</v>
      </c>
      <c r="K154" s="193" t="s">
        <v>19</v>
      </c>
      <c r="L154" s="198"/>
      <c r="M154" s="199" t="s">
        <v>19</v>
      </c>
      <c r="N154" s="200" t="s">
        <v>43</v>
      </c>
      <c r="O154" s="75"/>
      <c r="P154" s="201">
        <f>O154*H154</f>
        <v>0</v>
      </c>
      <c r="Q154" s="201">
        <v>0</v>
      </c>
      <c r="R154" s="201">
        <f>Q154*H154</f>
        <v>0</v>
      </c>
      <c r="S154" s="201">
        <v>0</v>
      </c>
      <c r="T154" s="202">
        <f>S154*H154</f>
        <v>0</v>
      </c>
      <c r="AR154" s="13" t="s">
        <v>99</v>
      </c>
      <c r="AT154" s="13" t="s">
        <v>135</v>
      </c>
      <c r="AU154" s="13" t="s">
        <v>77</v>
      </c>
      <c r="AY154" s="13" t="s">
        <v>134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3" t="s">
        <v>77</v>
      </c>
      <c r="BK154" s="203">
        <f>ROUND(I154*H154,2)</f>
        <v>0</v>
      </c>
      <c r="BL154" s="13" t="s">
        <v>87</v>
      </c>
      <c r="BM154" s="13" t="s">
        <v>316</v>
      </c>
    </row>
    <row r="155" s="1" customFormat="1" ht="14.4" customHeight="1">
      <c r="B155" s="34"/>
      <c r="C155" s="191" t="s">
        <v>72</v>
      </c>
      <c r="D155" s="191" t="s">
        <v>135</v>
      </c>
      <c r="E155" s="192" t="s">
        <v>334</v>
      </c>
      <c r="F155" s="193" t="s">
        <v>335</v>
      </c>
      <c r="G155" s="194" t="s">
        <v>138</v>
      </c>
      <c r="H155" s="195">
        <v>3</v>
      </c>
      <c r="I155" s="196"/>
      <c r="J155" s="197">
        <f>ROUND(I155*H155,2)</f>
        <v>0</v>
      </c>
      <c r="K155" s="193" t="s">
        <v>19</v>
      </c>
      <c r="L155" s="198"/>
      <c r="M155" s="199" t="s">
        <v>19</v>
      </c>
      <c r="N155" s="200" t="s">
        <v>43</v>
      </c>
      <c r="O155" s="75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AR155" s="13" t="s">
        <v>99</v>
      </c>
      <c r="AT155" s="13" t="s">
        <v>135</v>
      </c>
      <c r="AU155" s="13" t="s">
        <v>77</v>
      </c>
      <c r="AY155" s="13" t="s">
        <v>134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3" t="s">
        <v>77</v>
      </c>
      <c r="BK155" s="203">
        <f>ROUND(I155*H155,2)</f>
        <v>0</v>
      </c>
      <c r="BL155" s="13" t="s">
        <v>87</v>
      </c>
      <c r="BM155" s="13" t="s">
        <v>319</v>
      </c>
    </row>
    <row r="156" s="1" customFormat="1" ht="14.4" customHeight="1">
      <c r="B156" s="34"/>
      <c r="C156" s="191" t="s">
        <v>72</v>
      </c>
      <c r="D156" s="191" t="s">
        <v>135</v>
      </c>
      <c r="E156" s="192" t="s">
        <v>337</v>
      </c>
      <c r="F156" s="193" t="s">
        <v>338</v>
      </c>
      <c r="G156" s="194" t="s">
        <v>150</v>
      </c>
      <c r="H156" s="195">
        <v>60</v>
      </c>
      <c r="I156" s="196"/>
      <c r="J156" s="197">
        <f>ROUND(I156*H156,2)</f>
        <v>0</v>
      </c>
      <c r="K156" s="193" t="s">
        <v>19</v>
      </c>
      <c r="L156" s="198"/>
      <c r="M156" s="199" t="s">
        <v>19</v>
      </c>
      <c r="N156" s="200" t="s">
        <v>43</v>
      </c>
      <c r="O156" s="75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AR156" s="13" t="s">
        <v>99</v>
      </c>
      <c r="AT156" s="13" t="s">
        <v>135</v>
      </c>
      <c r="AU156" s="13" t="s">
        <v>77</v>
      </c>
      <c r="AY156" s="13" t="s">
        <v>134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13" t="s">
        <v>77</v>
      </c>
      <c r="BK156" s="203">
        <f>ROUND(I156*H156,2)</f>
        <v>0</v>
      </c>
      <c r="BL156" s="13" t="s">
        <v>87</v>
      </c>
      <c r="BM156" s="13" t="s">
        <v>325</v>
      </c>
    </row>
    <row r="157" s="1" customFormat="1" ht="14.4" customHeight="1">
      <c r="B157" s="34"/>
      <c r="C157" s="191" t="s">
        <v>72</v>
      </c>
      <c r="D157" s="191" t="s">
        <v>135</v>
      </c>
      <c r="E157" s="192" t="s">
        <v>340</v>
      </c>
      <c r="F157" s="193" t="s">
        <v>341</v>
      </c>
      <c r="G157" s="194" t="s">
        <v>138</v>
      </c>
      <c r="H157" s="195">
        <v>120</v>
      </c>
      <c r="I157" s="196"/>
      <c r="J157" s="197">
        <f>ROUND(I157*H157,2)</f>
        <v>0</v>
      </c>
      <c r="K157" s="193" t="s">
        <v>19</v>
      </c>
      <c r="L157" s="198"/>
      <c r="M157" s="199" t="s">
        <v>19</v>
      </c>
      <c r="N157" s="200" t="s">
        <v>43</v>
      </c>
      <c r="O157" s="75"/>
      <c r="P157" s="201">
        <f>O157*H157</f>
        <v>0</v>
      </c>
      <c r="Q157" s="201">
        <v>0</v>
      </c>
      <c r="R157" s="201">
        <f>Q157*H157</f>
        <v>0</v>
      </c>
      <c r="S157" s="201">
        <v>0</v>
      </c>
      <c r="T157" s="202">
        <f>S157*H157</f>
        <v>0</v>
      </c>
      <c r="AR157" s="13" t="s">
        <v>99</v>
      </c>
      <c r="AT157" s="13" t="s">
        <v>135</v>
      </c>
      <c r="AU157" s="13" t="s">
        <v>77</v>
      </c>
      <c r="AY157" s="13" t="s">
        <v>134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13" t="s">
        <v>77</v>
      </c>
      <c r="BK157" s="203">
        <f>ROUND(I157*H157,2)</f>
        <v>0</v>
      </c>
      <c r="BL157" s="13" t="s">
        <v>87</v>
      </c>
      <c r="BM157" s="13" t="s">
        <v>582</v>
      </c>
    </row>
    <row r="158" s="1" customFormat="1" ht="14.4" customHeight="1">
      <c r="B158" s="34"/>
      <c r="C158" s="191" t="s">
        <v>72</v>
      </c>
      <c r="D158" s="191" t="s">
        <v>135</v>
      </c>
      <c r="E158" s="192" t="s">
        <v>343</v>
      </c>
      <c r="F158" s="193" t="s">
        <v>344</v>
      </c>
      <c r="G158" s="194" t="s">
        <v>138</v>
      </c>
      <c r="H158" s="195">
        <v>36</v>
      </c>
      <c r="I158" s="196"/>
      <c r="J158" s="197">
        <f>ROUND(I158*H158,2)</f>
        <v>0</v>
      </c>
      <c r="K158" s="193" t="s">
        <v>19</v>
      </c>
      <c r="L158" s="198"/>
      <c r="M158" s="199" t="s">
        <v>19</v>
      </c>
      <c r="N158" s="200" t="s">
        <v>43</v>
      </c>
      <c r="O158" s="75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AR158" s="13" t="s">
        <v>99</v>
      </c>
      <c r="AT158" s="13" t="s">
        <v>135</v>
      </c>
      <c r="AU158" s="13" t="s">
        <v>77</v>
      </c>
      <c r="AY158" s="13" t="s">
        <v>134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3" t="s">
        <v>77</v>
      </c>
      <c r="BK158" s="203">
        <f>ROUND(I158*H158,2)</f>
        <v>0</v>
      </c>
      <c r="BL158" s="13" t="s">
        <v>87</v>
      </c>
      <c r="BM158" s="13" t="s">
        <v>583</v>
      </c>
    </row>
    <row r="159" s="1" customFormat="1" ht="14.4" customHeight="1">
      <c r="B159" s="34"/>
      <c r="C159" s="191" t="s">
        <v>72</v>
      </c>
      <c r="D159" s="191" t="s">
        <v>135</v>
      </c>
      <c r="E159" s="192" t="s">
        <v>346</v>
      </c>
      <c r="F159" s="193" t="s">
        <v>347</v>
      </c>
      <c r="G159" s="194" t="s">
        <v>150</v>
      </c>
      <c r="H159" s="195">
        <v>120</v>
      </c>
      <c r="I159" s="196"/>
      <c r="J159" s="197">
        <f>ROUND(I159*H159,2)</f>
        <v>0</v>
      </c>
      <c r="K159" s="193" t="s">
        <v>19</v>
      </c>
      <c r="L159" s="198"/>
      <c r="M159" s="199" t="s">
        <v>19</v>
      </c>
      <c r="N159" s="200" t="s">
        <v>43</v>
      </c>
      <c r="O159" s="75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AR159" s="13" t="s">
        <v>99</v>
      </c>
      <c r="AT159" s="13" t="s">
        <v>135</v>
      </c>
      <c r="AU159" s="13" t="s">
        <v>77</v>
      </c>
      <c r="AY159" s="13" t="s">
        <v>134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13" t="s">
        <v>77</v>
      </c>
      <c r="BK159" s="203">
        <f>ROUND(I159*H159,2)</f>
        <v>0</v>
      </c>
      <c r="BL159" s="13" t="s">
        <v>87</v>
      </c>
      <c r="BM159" s="13" t="s">
        <v>330</v>
      </c>
    </row>
    <row r="160" s="1" customFormat="1" ht="14.4" customHeight="1">
      <c r="B160" s="34"/>
      <c r="C160" s="191" t="s">
        <v>72</v>
      </c>
      <c r="D160" s="191" t="s">
        <v>135</v>
      </c>
      <c r="E160" s="192" t="s">
        <v>349</v>
      </c>
      <c r="F160" s="193" t="s">
        <v>350</v>
      </c>
      <c r="G160" s="194" t="s">
        <v>138</v>
      </c>
      <c r="H160" s="195">
        <v>240</v>
      </c>
      <c r="I160" s="196"/>
      <c r="J160" s="197">
        <f>ROUND(I160*H160,2)</f>
        <v>0</v>
      </c>
      <c r="K160" s="193" t="s">
        <v>19</v>
      </c>
      <c r="L160" s="198"/>
      <c r="M160" s="199" t="s">
        <v>19</v>
      </c>
      <c r="N160" s="200" t="s">
        <v>43</v>
      </c>
      <c r="O160" s="75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AR160" s="13" t="s">
        <v>99</v>
      </c>
      <c r="AT160" s="13" t="s">
        <v>135</v>
      </c>
      <c r="AU160" s="13" t="s">
        <v>77</v>
      </c>
      <c r="AY160" s="13" t="s">
        <v>134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13" t="s">
        <v>77</v>
      </c>
      <c r="BK160" s="203">
        <f>ROUND(I160*H160,2)</f>
        <v>0</v>
      </c>
      <c r="BL160" s="13" t="s">
        <v>87</v>
      </c>
      <c r="BM160" s="13" t="s">
        <v>584</v>
      </c>
    </row>
    <row r="161" s="1" customFormat="1" ht="14.4" customHeight="1">
      <c r="B161" s="34"/>
      <c r="C161" s="191" t="s">
        <v>72</v>
      </c>
      <c r="D161" s="191" t="s">
        <v>135</v>
      </c>
      <c r="E161" s="192" t="s">
        <v>352</v>
      </c>
      <c r="F161" s="193" t="s">
        <v>353</v>
      </c>
      <c r="G161" s="194" t="s">
        <v>150</v>
      </c>
      <c r="H161" s="195">
        <v>90</v>
      </c>
      <c r="I161" s="196"/>
      <c r="J161" s="197">
        <f>ROUND(I161*H161,2)</f>
        <v>0</v>
      </c>
      <c r="K161" s="193" t="s">
        <v>19</v>
      </c>
      <c r="L161" s="198"/>
      <c r="M161" s="199" t="s">
        <v>19</v>
      </c>
      <c r="N161" s="200" t="s">
        <v>43</v>
      </c>
      <c r="O161" s="75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AR161" s="13" t="s">
        <v>99</v>
      </c>
      <c r="AT161" s="13" t="s">
        <v>135</v>
      </c>
      <c r="AU161" s="13" t="s">
        <v>77</v>
      </c>
      <c r="AY161" s="13" t="s">
        <v>134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3" t="s">
        <v>77</v>
      </c>
      <c r="BK161" s="203">
        <f>ROUND(I161*H161,2)</f>
        <v>0</v>
      </c>
      <c r="BL161" s="13" t="s">
        <v>87</v>
      </c>
      <c r="BM161" s="13" t="s">
        <v>585</v>
      </c>
    </row>
    <row r="162" s="1" customFormat="1" ht="14.4" customHeight="1">
      <c r="B162" s="34"/>
      <c r="C162" s="191" t="s">
        <v>72</v>
      </c>
      <c r="D162" s="191" t="s">
        <v>135</v>
      </c>
      <c r="E162" s="192" t="s">
        <v>355</v>
      </c>
      <c r="F162" s="193" t="s">
        <v>356</v>
      </c>
      <c r="G162" s="194" t="s">
        <v>138</v>
      </c>
      <c r="H162" s="195">
        <v>400</v>
      </c>
      <c r="I162" s="196"/>
      <c r="J162" s="197">
        <f>ROUND(I162*H162,2)</f>
        <v>0</v>
      </c>
      <c r="K162" s="193" t="s">
        <v>19</v>
      </c>
      <c r="L162" s="198"/>
      <c r="M162" s="199" t="s">
        <v>19</v>
      </c>
      <c r="N162" s="200" t="s">
        <v>43</v>
      </c>
      <c r="O162" s="75"/>
      <c r="P162" s="201">
        <f>O162*H162</f>
        <v>0</v>
      </c>
      <c r="Q162" s="201">
        <v>0</v>
      </c>
      <c r="R162" s="201">
        <f>Q162*H162</f>
        <v>0</v>
      </c>
      <c r="S162" s="201">
        <v>0</v>
      </c>
      <c r="T162" s="202">
        <f>S162*H162</f>
        <v>0</v>
      </c>
      <c r="AR162" s="13" t="s">
        <v>99</v>
      </c>
      <c r="AT162" s="13" t="s">
        <v>135</v>
      </c>
      <c r="AU162" s="13" t="s">
        <v>77</v>
      </c>
      <c r="AY162" s="13" t="s">
        <v>134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13" t="s">
        <v>77</v>
      </c>
      <c r="BK162" s="203">
        <f>ROUND(I162*H162,2)</f>
        <v>0</v>
      </c>
      <c r="BL162" s="13" t="s">
        <v>87</v>
      </c>
      <c r="BM162" s="13" t="s">
        <v>333</v>
      </c>
    </row>
    <row r="163" s="9" customFormat="1" ht="25.92" customHeight="1">
      <c r="B163" s="177"/>
      <c r="C163" s="178"/>
      <c r="D163" s="179" t="s">
        <v>71</v>
      </c>
      <c r="E163" s="180" t="s">
        <v>132</v>
      </c>
      <c r="F163" s="180" t="s">
        <v>133</v>
      </c>
      <c r="G163" s="178"/>
      <c r="H163" s="178"/>
      <c r="I163" s="181"/>
      <c r="J163" s="182">
        <f>BK163</f>
        <v>0</v>
      </c>
      <c r="K163" s="178"/>
      <c r="L163" s="183"/>
      <c r="M163" s="184"/>
      <c r="N163" s="185"/>
      <c r="O163" s="185"/>
      <c r="P163" s="186">
        <f>SUM(P164:P192)</f>
        <v>0</v>
      </c>
      <c r="Q163" s="185"/>
      <c r="R163" s="186">
        <f>SUM(R164:R192)</f>
        <v>0</v>
      </c>
      <c r="S163" s="185"/>
      <c r="T163" s="187">
        <f>SUM(T164:T192)</f>
        <v>0</v>
      </c>
      <c r="AR163" s="188" t="s">
        <v>77</v>
      </c>
      <c r="AT163" s="189" t="s">
        <v>71</v>
      </c>
      <c r="AU163" s="189" t="s">
        <v>72</v>
      </c>
      <c r="AY163" s="188" t="s">
        <v>134</v>
      </c>
      <c r="BK163" s="190">
        <f>SUM(BK164:BK192)</f>
        <v>0</v>
      </c>
    </row>
    <row r="164" s="1" customFormat="1" ht="40.8" customHeight="1">
      <c r="B164" s="34"/>
      <c r="C164" s="204" t="s">
        <v>72</v>
      </c>
      <c r="D164" s="204" t="s">
        <v>358</v>
      </c>
      <c r="E164" s="205" t="s">
        <v>136</v>
      </c>
      <c r="F164" s="206" t="s">
        <v>623</v>
      </c>
      <c r="G164" s="207" t="s">
        <v>138</v>
      </c>
      <c r="H164" s="208">
        <v>1</v>
      </c>
      <c r="I164" s="209"/>
      <c r="J164" s="210">
        <f>ROUND(I164*H164,2)</f>
        <v>0</v>
      </c>
      <c r="K164" s="206" t="s">
        <v>19</v>
      </c>
      <c r="L164" s="39"/>
      <c r="M164" s="211" t="s">
        <v>19</v>
      </c>
      <c r="N164" s="212" t="s">
        <v>43</v>
      </c>
      <c r="O164" s="75"/>
      <c r="P164" s="201">
        <f>O164*H164</f>
        <v>0</v>
      </c>
      <c r="Q164" s="201">
        <v>0</v>
      </c>
      <c r="R164" s="201">
        <f>Q164*H164</f>
        <v>0</v>
      </c>
      <c r="S164" s="201">
        <v>0</v>
      </c>
      <c r="T164" s="202">
        <f>S164*H164</f>
        <v>0</v>
      </c>
      <c r="AR164" s="13" t="s">
        <v>87</v>
      </c>
      <c r="AT164" s="13" t="s">
        <v>358</v>
      </c>
      <c r="AU164" s="13" t="s">
        <v>77</v>
      </c>
      <c r="AY164" s="13" t="s">
        <v>134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3" t="s">
        <v>77</v>
      </c>
      <c r="BK164" s="203">
        <f>ROUND(I164*H164,2)</f>
        <v>0</v>
      </c>
      <c r="BL164" s="13" t="s">
        <v>87</v>
      </c>
      <c r="BM164" s="13" t="s">
        <v>588</v>
      </c>
    </row>
    <row r="165" s="1" customFormat="1" ht="14.4" customHeight="1">
      <c r="B165" s="34"/>
      <c r="C165" s="204" t="s">
        <v>72</v>
      </c>
      <c r="D165" s="204" t="s">
        <v>358</v>
      </c>
      <c r="E165" s="205" t="s">
        <v>139</v>
      </c>
      <c r="F165" s="206" t="s">
        <v>140</v>
      </c>
      <c r="G165" s="207" t="s">
        <v>138</v>
      </c>
      <c r="H165" s="208">
        <v>4</v>
      </c>
      <c r="I165" s="209"/>
      <c r="J165" s="210">
        <f>ROUND(I165*H165,2)</f>
        <v>0</v>
      </c>
      <c r="K165" s="206" t="s">
        <v>19</v>
      </c>
      <c r="L165" s="39"/>
      <c r="M165" s="211" t="s">
        <v>19</v>
      </c>
      <c r="N165" s="212" t="s">
        <v>43</v>
      </c>
      <c r="O165" s="75"/>
      <c r="P165" s="201">
        <f>O165*H165</f>
        <v>0</v>
      </c>
      <c r="Q165" s="201">
        <v>0</v>
      </c>
      <c r="R165" s="201">
        <f>Q165*H165</f>
        <v>0</v>
      </c>
      <c r="S165" s="201">
        <v>0</v>
      </c>
      <c r="T165" s="202">
        <f>S165*H165</f>
        <v>0</v>
      </c>
      <c r="AR165" s="13" t="s">
        <v>87</v>
      </c>
      <c r="AT165" s="13" t="s">
        <v>358</v>
      </c>
      <c r="AU165" s="13" t="s">
        <v>77</v>
      </c>
      <c r="AY165" s="13" t="s">
        <v>134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13" t="s">
        <v>77</v>
      </c>
      <c r="BK165" s="203">
        <f>ROUND(I165*H165,2)</f>
        <v>0</v>
      </c>
      <c r="BL165" s="13" t="s">
        <v>87</v>
      </c>
      <c r="BM165" s="13" t="s">
        <v>336</v>
      </c>
    </row>
    <row r="166" s="1" customFormat="1" ht="14.4" customHeight="1">
      <c r="B166" s="34"/>
      <c r="C166" s="204" t="s">
        <v>72</v>
      </c>
      <c r="D166" s="204" t="s">
        <v>358</v>
      </c>
      <c r="E166" s="205" t="s">
        <v>141</v>
      </c>
      <c r="F166" s="206" t="s">
        <v>142</v>
      </c>
      <c r="G166" s="207" t="s">
        <v>138</v>
      </c>
      <c r="H166" s="208">
        <v>1</v>
      </c>
      <c r="I166" s="209"/>
      <c r="J166" s="210">
        <f>ROUND(I166*H166,2)</f>
        <v>0</v>
      </c>
      <c r="K166" s="206" t="s">
        <v>19</v>
      </c>
      <c r="L166" s="39"/>
      <c r="M166" s="211" t="s">
        <v>19</v>
      </c>
      <c r="N166" s="212" t="s">
        <v>43</v>
      </c>
      <c r="O166" s="75"/>
      <c r="P166" s="201">
        <f>O166*H166</f>
        <v>0</v>
      </c>
      <c r="Q166" s="201">
        <v>0</v>
      </c>
      <c r="R166" s="201">
        <f>Q166*H166</f>
        <v>0</v>
      </c>
      <c r="S166" s="201">
        <v>0</v>
      </c>
      <c r="T166" s="202">
        <f>S166*H166</f>
        <v>0</v>
      </c>
      <c r="AR166" s="13" t="s">
        <v>87</v>
      </c>
      <c r="AT166" s="13" t="s">
        <v>358</v>
      </c>
      <c r="AU166" s="13" t="s">
        <v>77</v>
      </c>
      <c r="AY166" s="13" t="s">
        <v>134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3" t="s">
        <v>77</v>
      </c>
      <c r="BK166" s="203">
        <f>ROUND(I166*H166,2)</f>
        <v>0</v>
      </c>
      <c r="BL166" s="13" t="s">
        <v>87</v>
      </c>
      <c r="BM166" s="13" t="s">
        <v>589</v>
      </c>
    </row>
    <row r="167" s="1" customFormat="1" ht="14.4" customHeight="1">
      <c r="B167" s="34"/>
      <c r="C167" s="204" t="s">
        <v>72</v>
      </c>
      <c r="D167" s="204" t="s">
        <v>358</v>
      </c>
      <c r="E167" s="205" t="s">
        <v>370</v>
      </c>
      <c r="F167" s="206" t="s">
        <v>634</v>
      </c>
      <c r="G167" s="207" t="s">
        <v>185</v>
      </c>
      <c r="H167" s="208">
        <v>1</v>
      </c>
      <c r="I167" s="209"/>
      <c r="J167" s="210">
        <f>ROUND(I167*H167,2)</f>
        <v>0</v>
      </c>
      <c r="K167" s="206" t="s">
        <v>19</v>
      </c>
      <c r="L167" s="39"/>
      <c r="M167" s="211" t="s">
        <v>19</v>
      </c>
      <c r="N167" s="212" t="s">
        <v>43</v>
      </c>
      <c r="O167" s="75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AR167" s="13" t="s">
        <v>87</v>
      </c>
      <c r="AT167" s="13" t="s">
        <v>358</v>
      </c>
      <c r="AU167" s="13" t="s">
        <v>77</v>
      </c>
      <c r="AY167" s="13" t="s">
        <v>134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13" t="s">
        <v>77</v>
      </c>
      <c r="BK167" s="203">
        <f>ROUND(I167*H167,2)</f>
        <v>0</v>
      </c>
      <c r="BL167" s="13" t="s">
        <v>87</v>
      </c>
      <c r="BM167" s="13" t="s">
        <v>339</v>
      </c>
    </row>
    <row r="168" s="1" customFormat="1" ht="14.4" customHeight="1">
      <c r="B168" s="34"/>
      <c r="C168" s="204" t="s">
        <v>72</v>
      </c>
      <c r="D168" s="204" t="s">
        <v>358</v>
      </c>
      <c r="E168" s="205" t="s">
        <v>372</v>
      </c>
      <c r="F168" s="206" t="s">
        <v>373</v>
      </c>
      <c r="G168" s="207" t="s">
        <v>185</v>
      </c>
      <c r="H168" s="208">
        <v>1</v>
      </c>
      <c r="I168" s="209"/>
      <c r="J168" s="210">
        <f>ROUND(I168*H168,2)</f>
        <v>0</v>
      </c>
      <c r="K168" s="206" t="s">
        <v>19</v>
      </c>
      <c r="L168" s="39"/>
      <c r="M168" s="211" t="s">
        <v>19</v>
      </c>
      <c r="N168" s="212" t="s">
        <v>43</v>
      </c>
      <c r="O168" s="75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AR168" s="13" t="s">
        <v>87</v>
      </c>
      <c r="AT168" s="13" t="s">
        <v>358</v>
      </c>
      <c r="AU168" s="13" t="s">
        <v>77</v>
      </c>
      <c r="AY168" s="13" t="s">
        <v>134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13" t="s">
        <v>77</v>
      </c>
      <c r="BK168" s="203">
        <f>ROUND(I168*H168,2)</f>
        <v>0</v>
      </c>
      <c r="BL168" s="13" t="s">
        <v>87</v>
      </c>
      <c r="BM168" s="13" t="s">
        <v>342</v>
      </c>
    </row>
    <row r="169" s="1" customFormat="1" ht="20.4" customHeight="1">
      <c r="B169" s="34"/>
      <c r="C169" s="204" t="s">
        <v>72</v>
      </c>
      <c r="D169" s="204" t="s">
        <v>358</v>
      </c>
      <c r="E169" s="205" t="s">
        <v>375</v>
      </c>
      <c r="F169" s="206" t="s">
        <v>188</v>
      </c>
      <c r="G169" s="207" t="s">
        <v>138</v>
      </c>
      <c r="H169" s="208">
        <v>1</v>
      </c>
      <c r="I169" s="209"/>
      <c r="J169" s="210">
        <f>ROUND(I169*H169,2)</f>
        <v>0</v>
      </c>
      <c r="K169" s="206" t="s">
        <v>19</v>
      </c>
      <c r="L169" s="39"/>
      <c r="M169" s="211" t="s">
        <v>19</v>
      </c>
      <c r="N169" s="212" t="s">
        <v>43</v>
      </c>
      <c r="O169" s="75"/>
      <c r="P169" s="201">
        <f>O169*H169</f>
        <v>0</v>
      </c>
      <c r="Q169" s="201">
        <v>0</v>
      </c>
      <c r="R169" s="201">
        <f>Q169*H169</f>
        <v>0</v>
      </c>
      <c r="S169" s="201">
        <v>0</v>
      </c>
      <c r="T169" s="202">
        <f>S169*H169</f>
        <v>0</v>
      </c>
      <c r="AR169" s="13" t="s">
        <v>87</v>
      </c>
      <c r="AT169" s="13" t="s">
        <v>358</v>
      </c>
      <c r="AU169" s="13" t="s">
        <v>77</v>
      </c>
      <c r="AY169" s="13" t="s">
        <v>134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13" t="s">
        <v>77</v>
      </c>
      <c r="BK169" s="203">
        <f>ROUND(I169*H169,2)</f>
        <v>0</v>
      </c>
      <c r="BL169" s="13" t="s">
        <v>87</v>
      </c>
      <c r="BM169" s="13" t="s">
        <v>345</v>
      </c>
    </row>
    <row r="170" s="1" customFormat="1" ht="14.4" customHeight="1">
      <c r="B170" s="34"/>
      <c r="C170" s="204" t="s">
        <v>72</v>
      </c>
      <c r="D170" s="204" t="s">
        <v>358</v>
      </c>
      <c r="E170" s="205" t="s">
        <v>377</v>
      </c>
      <c r="F170" s="206" t="s">
        <v>378</v>
      </c>
      <c r="G170" s="207" t="s">
        <v>138</v>
      </c>
      <c r="H170" s="208">
        <v>1</v>
      </c>
      <c r="I170" s="209"/>
      <c r="J170" s="210">
        <f>ROUND(I170*H170,2)</f>
        <v>0</v>
      </c>
      <c r="K170" s="206" t="s">
        <v>19</v>
      </c>
      <c r="L170" s="39"/>
      <c r="M170" s="211" t="s">
        <v>19</v>
      </c>
      <c r="N170" s="212" t="s">
        <v>43</v>
      </c>
      <c r="O170" s="75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AR170" s="13" t="s">
        <v>87</v>
      </c>
      <c r="AT170" s="13" t="s">
        <v>358</v>
      </c>
      <c r="AU170" s="13" t="s">
        <v>77</v>
      </c>
      <c r="AY170" s="13" t="s">
        <v>134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13" t="s">
        <v>77</v>
      </c>
      <c r="BK170" s="203">
        <f>ROUND(I170*H170,2)</f>
        <v>0</v>
      </c>
      <c r="BL170" s="13" t="s">
        <v>87</v>
      </c>
      <c r="BM170" s="13" t="s">
        <v>591</v>
      </c>
    </row>
    <row r="171" s="1" customFormat="1" ht="20.4" customHeight="1">
      <c r="B171" s="34"/>
      <c r="C171" s="204" t="s">
        <v>72</v>
      </c>
      <c r="D171" s="204" t="s">
        <v>358</v>
      </c>
      <c r="E171" s="205" t="s">
        <v>380</v>
      </c>
      <c r="F171" s="206" t="s">
        <v>194</v>
      </c>
      <c r="G171" s="207" t="s">
        <v>138</v>
      </c>
      <c r="H171" s="208">
        <v>1</v>
      </c>
      <c r="I171" s="209"/>
      <c r="J171" s="210">
        <f>ROUND(I171*H171,2)</f>
        <v>0</v>
      </c>
      <c r="K171" s="206" t="s">
        <v>19</v>
      </c>
      <c r="L171" s="39"/>
      <c r="M171" s="211" t="s">
        <v>19</v>
      </c>
      <c r="N171" s="212" t="s">
        <v>43</v>
      </c>
      <c r="O171" s="75"/>
      <c r="P171" s="201">
        <f>O171*H171</f>
        <v>0</v>
      </c>
      <c r="Q171" s="201">
        <v>0</v>
      </c>
      <c r="R171" s="201">
        <f>Q171*H171</f>
        <v>0</v>
      </c>
      <c r="S171" s="201">
        <v>0</v>
      </c>
      <c r="T171" s="202">
        <f>S171*H171</f>
        <v>0</v>
      </c>
      <c r="AR171" s="13" t="s">
        <v>87</v>
      </c>
      <c r="AT171" s="13" t="s">
        <v>358</v>
      </c>
      <c r="AU171" s="13" t="s">
        <v>77</v>
      </c>
      <c r="AY171" s="13" t="s">
        <v>134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13" t="s">
        <v>77</v>
      </c>
      <c r="BK171" s="203">
        <f>ROUND(I171*H171,2)</f>
        <v>0</v>
      </c>
      <c r="BL171" s="13" t="s">
        <v>87</v>
      </c>
      <c r="BM171" s="13" t="s">
        <v>348</v>
      </c>
    </row>
    <row r="172" s="1" customFormat="1" ht="14.4" customHeight="1">
      <c r="B172" s="34"/>
      <c r="C172" s="204" t="s">
        <v>72</v>
      </c>
      <c r="D172" s="204" t="s">
        <v>358</v>
      </c>
      <c r="E172" s="205" t="s">
        <v>382</v>
      </c>
      <c r="F172" s="206" t="s">
        <v>197</v>
      </c>
      <c r="G172" s="207" t="s">
        <v>138</v>
      </c>
      <c r="H172" s="208">
        <v>1</v>
      </c>
      <c r="I172" s="209"/>
      <c r="J172" s="210">
        <f>ROUND(I172*H172,2)</f>
        <v>0</v>
      </c>
      <c r="K172" s="206" t="s">
        <v>19</v>
      </c>
      <c r="L172" s="39"/>
      <c r="M172" s="211" t="s">
        <v>19</v>
      </c>
      <c r="N172" s="212" t="s">
        <v>43</v>
      </c>
      <c r="O172" s="75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AR172" s="13" t="s">
        <v>87</v>
      </c>
      <c r="AT172" s="13" t="s">
        <v>358</v>
      </c>
      <c r="AU172" s="13" t="s">
        <v>77</v>
      </c>
      <c r="AY172" s="13" t="s">
        <v>134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13" t="s">
        <v>77</v>
      </c>
      <c r="BK172" s="203">
        <f>ROUND(I172*H172,2)</f>
        <v>0</v>
      </c>
      <c r="BL172" s="13" t="s">
        <v>87</v>
      </c>
      <c r="BM172" s="13" t="s">
        <v>351</v>
      </c>
    </row>
    <row r="173" s="1" customFormat="1" ht="14.4" customHeight="1">
      <c r="B173" s="34"/>
      <c r="C173" s="204" t="s">
        <v>72</v>
      </c>
      <c r="D173" s="204" t="s">
        <v>358</v>
      </c>
      <c r="E173" s="205" t="s">
        <v>384</v>
      </c>
      <c r="F173" s="206" t="s">
        <v>385</v>
      </c>
      <c r="G173" s="207" t="s">
        <v>138</v>
      </c>
      <c r="H173" s="208">
        <v>1</v>
      </c>
      <c r="I173" s="209"/>
      <c r="J173" s="210">
        <f>ROUND(I173*H173,2)</f>
        <v>0</v>
      </c>
      <c r="K173" s="206" t="s">
        <v>19</v>
      </c>
      <c r="L173" s="39"/>
      <c r="M173" s="211" t="s">
        <v>19</v>
      </c>
      <c r="N173" s="212" t="s">
        <v>43</v>
      </c>
      <c r="O173" s="75"/>
      <c r="P173" s="201">
        <f>O173*H173</f>
        <v>0</v>
      </c>
      <c r="Q173" s="201">
        <v>0</v>
      </c>
      <c r="R173" s="201">
        <f>Q173*H173</f>
        <v>0</v>
      </c>
      <c r="S173" s="201">
        <v>0</v>
      </c>
      <c r="T173" s="202">
        <f>S173*H173</f>
        <v>0</v>
      </c>
      <c r="AR173" s="13" t="s">
        <v>87</v>
      </c>
      <c r="AT173" s="13" t="s">
        <v>358</v>
      </c>
      <c r="AU173" s="13" t="s">
        <v>77</v>
      </c>
      <c r="AY173" s="13" t="s">
        <v>134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13" t="s">
        <v>77</v>
      </c>
      <c r="BK173" s="203">
        <f>ROUND(I173*H173,2)</f>
        <v>0</v>
      </c>
      <c r="BL173" s="13" t="s">
        <v>87</v>
      </c>
      <c r="BM173" s="13" t="s">
        <v>354</v>
      </c>
    </row>
    <row r="174" s="1" customFormat="1" ht="14.4" customHeight="1">
      <c r="B174" s="34"/>
      <c r="C174" s="204" t="s">
        <v>72</v>
      </c>
      <c r="D174" s="204" t="s">
        <v>358</v>
      </c>
      <c r="E174" s="205" t="s">
        <v>387</v>
      </c>
      <c r="F174" s="206" t="s">
        <v>388</v>
      </c>
      <c r="G174" s="207" t="s">
        <v>138</v>
      </c>
      <c r="H174" s="208">
        <v>1</v>
      </c>
      <c r="I174" s="209"/>
      <c r="J174" s="210">
        <f>ROUND(I174*H174,2)</f>
        <v>0</v>
      </c>
      <c r="K174" s="206" t="s">
        <v>19</v>
      </c>
      <c r="L174" s="39"/>
      <c r="M174" s="211" t="s">
        <v>19</v>
      </c>
      <c r="N174" s="212" t="s">
        <v>43</v>
      </c>
      <c r="O174" s="75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AR174" s="13" t="s">
        <v>87</v>
      </c>
      <c r="AT174" s="13" t="s">
        <v>358</v>
      </c>
      <c r="AU174" s="13" t="s">
        <v>77</v>
      </c>
      <c r="AY174" s="13" t="s">
        <v>134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13" t="s">
        <v>77</v>
      </c>
      <c r="BK174" s="203">
        <f>ROUND(I174*H174,2)</f>
        <v>0</v>
      </c>
      <c r="BL174" s="13" t="s">
        <v>87</v>
      </c>
      <c r="BM174" s="13" t="s">
        <v>357</v>
      </c>
    </row>
    <row r="175" s="1" customFormat="1" ht="14.4" customHeight="1">
      <c r="B175" s="34"/>
      <c r="C175" s="204" t="s">
        <v>72</v>
      </c>
      <c r="D175" s="204" t="s">
        <v>358</v>
      </c>
      <c r="E175" s="205" t="s">
        <v>390</v>
      </c>
      <c r="F175" s="206" t="s">
        <v>206</v>
      </c>
      <c r="G175" s="207" t="s">
        <v>138</v>
      </c>
      <c r="H175" s="208">
        <v>1</v>
      </c>
      <c r="I175" s="209"/>
      <c r="J175" s="210">
        <f>ROUND(I175*H175,2)</f>
        <v>0</v>
      </c>
      <c r="K175" s="206" t="s">
        <v>19</v>
      </c>
      <c r="L175" s="39"/>
      <c r="M175" s="211" t="s">
        <v>19</v>
      </c>
      <c r="N175" s="212" t="s">
        <v>43</v>
      </c>
      <c r="O175" s="75"/>
      <c r="P175" s="201">
        <f>O175*H175</f>
        <v>0</v>
      </c>
      <c r="Q175" s="201">
        <v>0</v>
      </c>
      <c r="R175" s="201">
        <f>Q175*H175</f>
        <v>0</v>
      </c>
      <c r="S175" s="201">
        <v>0</v>
      </c>
      <c r="T175" s="202">
        <f>S175*H175</f>
        <v>0</v>
      </c>
      <c r="AR175" s="13" t="s">
        <v>87</v>
      </c>
      <c r="AT175" s="13" t="s">
        <v>358</v>
      </c>
      <c r="AU175" s="13" t="s">
        <v>77</v>
      </c>
      <c r="AY175" s="13" t="s">
        <v>134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13" t="s">
        <v>77</v>
      </c>
      <c r="BK175" s="203">
        <f>ROUND(I175*H175,2)</f>
        <v>0</v>
      </c>
      <c r="BL175" s="13" t="s">
        <v>87</v>
      </c>
      <c r="BM175" s="13" t="s">
        <v>592</v>
      </c>
    </row>
    <row r="176" s="1" customFormat="1" ht="14.4" customHeight="1">
      <c r="B176" s="34"/>
      <c r="C176" s="204" t="s">
        <v>72</v>
      </c>
      <c r="D176" s="204" t="s">
        <v>358</v>
      </c>
      <c r="E176" s="205" t="s">
        <v>392</v>
      </c>
      <c r="F176" s="206" t="s">
        <v>393</v>
      </c>
      <c r="G176" s="207" t="s">
        <v>138</v>
      </c>
      <c r="H176" s="208">
        <v>5</v>
      </c>
      <c r="I176" s="209"/>
      <c r="J176" s="210">
        <f>ROUND(I176*H176,2)</f>
        <v>0</v>
      </c>
      <c r="K176" s="206" t="s">
        <v>19</v>
      </c>
      <c r="L176" s="39"/>
      <c r="M176" s="211" t="s">
        <v>19</v>
      </c>
      <c r="N176" s="212" t="s">
        <v>43</v>
      </c>
      <c r="O176" s="75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AR176" s="13" t="s">
        <v>87</v>
      </c>
      <c r="AT176" s="13" t="s">
        <v>358</v>
      </c>
      <c r="AU176" s="13" t="s">
        <v>77</v>
      </c>
      <c r="AY176" s="13" t="s">
        <v>134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13" t="s">
        <v>77</v>
      </c>
      <c r="BK176" s="203">
        <f>ROUND(I176*H176,2)</f>
        <v>0</v>
      </c>
      <c r="BL176" s="13" t="s">
        <v>87</v>
      </c>
      <c r="BM176" s="13" t="s">
        <v>593</v>
      </c>
    </row>
    <row r="177" s="1" customFormat="1" ht="14.4" customHeight="1">
      <c r="B177" s="34"/>
      <c r="C177" s="204" t="s">
        <v>72</v>
      </c>
      <c r="D177" s="204" t="s">
        <v>358</v>
      </c>
      <c r="E177" s="205" t="s">
        <v>399</v>
      </c>
      <c r="F177" s="206" t="s">
        <v>218</v>
      </c>
      <c r="G177" s="207" t="s">
        <v>138</v>
      </c>
      <c r="H177" s="208">
        <v>2</v>
      </c>
      <c r="I177" s="209"/>
      <c r="J177" s="210">
        <f>ROUND(I177*H177,2)</f>
        <v>0</v>
      </c>
      <c r="K177" s="206" t="s">
        <v>19</v>
      </c>
      <c r="L177" s="39"/>
      <c r="M177" s="211" t="s">
        <v>19</v>
      </c>
      <c r="N177" s="212" t="s">
        <v>43</v>
      </c>
      <c r="O177" s="75"/>
      <c r="P177" s="201">
        <f>O177*H177</f>
        <v>0</v>
      </c>
      <c r="Q177" s="201">
        <v>0</v>
      </c>
      <c r="R177" s="201">
        <f>Q177*H177</f>
        <v>0</v>
      </c>
      <c r="S177" s="201">
        <v>0</v>
      </c>
      <c r="T177" s="202">
        <f>S177*H177</f>
        <v>0</v>
      </c>
      <c r="AR177" s="13" t="s">
        <v>87</v>
      </c>
      <c r="AT177" s="13" t="s">
        <v>358</v>
      </c>
      <c r="AU177" s="13" t="s">
        <v>77</v>
      </c>
      <c r="AY177" s="13" t="s">
        <v>134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13" t="s">
        <v>77</v>
      </c>
      <c r="BK177" s="203">
        <f>ROUND(I177*H177,2)</f>
        <v>0</v>
      </c>
      <c r="BL177" s="13" t="s">
        <v>87</v>
      </c>
      <c r="BM177" s="13" t="s">
        <v>594</v>
      </c>
    </row>
    <row r="178" s="1" customFormat="1" ht="14.4" customHeight="1">
      <c r="B178" s="34"/>
      <c r="C178" s="204" t="s">
        <v>72</v>
      </c>
      <c r="D178" s="204" t="s">
        <v>358</v>
      </c>
      <c r="E178" s="205" t="s">
        <v>401</v>
      </c>
      <c r="F178" s="206" t="s">
        <v>221</v>
      </c>
      <c r="G178" s="207" t="s">
        <v>138</v>
      </c>
      <c r="H178" s="208">
        <v>2</v>
      </c>
      <c r="I178" s="209"/>
      <c r="J178" s="210">
        <f>ROUND(I178*H178,2)</f>
        <v>0</v>
      </c>
      <c r="K178" s="206" t="s">
        <v>19</v>
      </c>
      <c r="L178" s="39"/>
      <c r="M178" s="211" t="s">
        <v>19</v>
      </c>
      <c r="N178" s="212" t="s">
        <v>43</v>
      </c>
      <c r="O178" s="75"/>
      <c r="P178" s="201">
        <f>O178*H178</f>
        <v>0</v>
      </c>
      <c r="Q178" s="201">
        <v>0</v>
      </c>
      <c r="R178" s="201">
        <f>Q178*H178</f>
        <v>0</v>
      </c>
      <c r="S178" s="201">
        <v>0</v>
      </c>
      <c r="T178" s="202">
        <f>S178*H178</f>
        <v>0</v>
      </c>
      <c r="AR178" s="13" t="s">
        <v>87</v>
      </c>
      <c r="AT178" s="13" t="s">
        <v>358</v>
      </c>
      <c r="AU178" s="13" t="s">
        <v>77</v>
      </c>
      <c r="AY178" s="13" t="s">
        <v>134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13" t="s">
        <v>77</v>
      </c>
      <c r="BK178" s="203">
        <f>ROUND(I178*H178,2)</f>
        <v>0</v>
      </c>
      <c r="BL178" s="13" t="s">
        <v>87</v>
      </c>
      <c r="BM178" s="13" t="s">
        <v>359</v>
      </c>
    </row>
    <row r="179" s="1" customFormat="1" ht="14.4" customHeight="1">
      <c r="B179" s="34"/>
      <c r="C179" s="204" t="s">
        <v>72</v>
      </c>
      <c r="D179" s="204" t="s">
        <v>358</v>
      </c>
      <c r="E179" s="205" t="s">
        <v>403</v>
      </c>
      <c r="F179" s="206" t="s">
        <v>224</v>
      </c>
      <c r="G179" s="207" t="s">
        <v>138</v>
      </c>
      <c r="H179" s="208">
        <v>6</v>
      </c>
      <c r="I179" s="209"/>
      <c r="J179" s="210">
        <f>ROUND(I179*H179,2)</f>
        <v>0</v>
      </c>
      <c r="K179" s="206" t="s">
        <v>19</v>
      </c>
      <c r="L179" s="39"/>
      <c r="M179" s="211" t="s">
        <v>19</v>
      </c>
      <c r="N179" s="212" t="s">
        <v>43</v>
      </c>
      <c r="O179" s="75"/>
      <c r="P179" s="201">
        <f>O179*H179</f>
        <v>0</v>
      </c>
      <c r="Q179" s="201">
        <v>0</v>
      </c>
      <c r="R179" s="201">
        <f>Q179*H179</f>
        <v>0</v>
      </c>
      <c r="S179" s="201">
        <v>0</v>
      </c>
      <c r="T179" s="202">
        <f>S179*H179</f>
        <v>0</v>
      </c>
      <c r="AR179" s="13" t="s">
        <v>87</v>
      </c>
      <c r="AT179" s="13" t="s">
        <v>358</v>
      </c>
      <c r="AU179" s="13" t="s">
        <v>77</v>
      </c>
      <c r="AY179" s="13" t="s">
        <v>134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13" t="s">
        <v>77</v>
      </c>
      <c r="BK179" s="203">
        <f>ROUND(I179*H179,2)</f>
        <v>0</v>
      </c>
      <c r="BL179" s="13" t="s">
        <v>87</v>
      </c>
      <c r="BM179" s="13" t="s">
        <v>360</v>
      </c>
    </row>
    <row r="180" s="1" customFormat="1" ht="14.4" customHeight="1">
      <c r="B180" s="34"/>
      <c r="C180" s="204" t="s">
        <v>72</v>
      </c>
      <c r="D180" s="204" t="s">
        <v>358</v>
      </c>
      <c r="E180" s="205" t="s">
        <v>405</v>
      </c>
      <c r="F180" s="206" t="s">
        <v>227</v>
      </c>
      <c r="G180" s="207" t="s">
        <v>138</v>
      </c>
      <c r="H180" s="208">
        <v>2</v>
      </c>
      <c r="I180" s="209"/>
      <c r="J180" s="210">
        <f>ROUND(I180*H180,2)</f>
        <v>0</v>
      </c>
      <c r="K180" s="206" t="s">
        <v>19</v>
      </c>
      <c r="L180" s="39"/>
      <c r="M180" s="211" t="s">
        <v>19</v>
      </c>
      <c r="N180" s="212" t="s">
        <v>43</v>
      </c>
      <c r="O180" s="75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AR180" s="13" t="s">
        <v>87</v>
      </c>
      <c r="AT180" s="13" t="s">
        <v>358</v>
      </c>
      <c r="AU180" s="13" t="s">
        <v>77</v>
      </c>
      <c r="AY180" s="13" t="s">
        <v>134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13" t="s">
        <v>77</v>
      </c>
      <c r="BK180" s="203">
        <f>ROUND(I180*H180,2)</f>
        <v>0</v>
      </c>
      <c r="BL180" s="13" t="s">
        <v>87</v>
      </c>
      <c r="BM180" s="13" t="s">
        <v>361</v>
      </c>
    </row>
    <row r="181" s="1" customFormat="1" ht="14.4" customHeight="1">
      <c r="B181" s="34"/>
      <c r="C181" s="204" t="s">
        <v>72</v>
      </c>
      <c r="D181" s="204" t="s">
        <v>358</v>
      </c>
      <c r="E181" s="205" t="s">
        <v>407</v>
      </c>
      <c r="F181" s="206" t="s">
        <v>408</v>
      </c>
      <c r="G181" s="207" t="s">
        <v>138</v>
      </c>
      <c r="H181" s="208">
        <v>2</v>
      </c>
      <c r="I181" s="209"/>
      <c r="J181" s="210">
        <f>ROUND(I181*H181,2)</f>
        <v>0</v>
      </c>
      <c r="K181" s="206" t="s">
        <v>19</v>
      </c>
      <c r="L181" s="39"/>
      <c r="M181" s="211" t="s">
        <v>19</v>
      </c>
      <c r="N181" s="212" t="s">
        <v>43</v>
      </c>
      <c r="O181" s="75"/>
      <c r="P181" s="201">
        <f>O181*H181</f>
        <v>0</v>
      </c>
      <c r="Q181" s="201">
        <v>0</v>
      </c>
      <c r="R181" s="201">
        <f>Q181*H181</f>
        <v>0</v>
      </c>
      <c r="S181" s="201">
        <v>0</v>
      </c>
      <c r="T181" s="202">
        <f>S181*H181</f>
        <v>0</v>
      </c>
      <c r="AR181" s="13" t="s">
        <v>87</v>
      </c>
      <c r="AT181" s="13" t="s">
        <v>358</v>
      </c>
      <c r="AU181" s="13" t="s">
        <v>77</v>
      </c>
      <c r="AY181" s="13" t="s">
        <v>134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13" t="s">
        <v>77</v>
      </c>
      <c r="BK181" s="203">
        <f>ROUND(I181*H181,2)</f>
        <v>0</v>
      </c>
      <c r="BL181" s="13" t="s">
        <v>87</v>
      </c>
      <c r="BM181" s="13" t="s">
        <v>363</v>
      </c>
    </row>
    <row r="182" s="1" customFormat="1" ht="14.4" customHeight="1">
      <c r="B182" s="34"/>
      <c r="C182" s="204" t="s">
        <v>72</v>
      </c>
      <c r="D182" s="204" t="s">
        <v>358</v>
      </c>
      <c r="E182" s="205" t="s">
        <v>410</v>
      </c>
      <c r="F182" s="206" t="s">
        <v>233</v>
      </c>
      <c r="G182" s="207" t="s">
        <v>138</v>
      </c>
      <c r="H182" s="208">
        <v>6</v>
      </c>
      <c r="I182" s="209"/>
      <c r="J182" s="210">
        <f>ROUND(I182*H182,2)</f>
        <v>0</v>
      </c>
      <c r="K182" s="206" t="s">
        <v>19</v>
      </c>
      <c r="L182" s="39"/>
      <c r="M182" s="211" t="s">
        <v>19</v>
      </c>
      <c r="N182" s="212" t="s">
        <v>43</v>
      </c>
      <c r="O182" s="75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AR182" s="13" t="s">
        <v>87</v>
      </c>
      <c r="AT182" s="13" t="s">
        <v>358</v>
      </c>
      <c r="AU182" s="13" t="s">
        <v>77</v>
      </c>
      <c r="AY182" s="13" t="s">
        <v>134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13" t="s">
        <v>77</v>
      </c>
      <c r="BK182" s="203">
        <f>ROUND(I182*H182,2)</f>
        <v>0</v>
      </c>
      <c r="BL182" s="13" t="s">
        <v>87</v>
      </c>
      <c r="BM182" s="13" t="s">
        <v>365</v>
      </c>
    </row>
    <row r="183" s="1" customFormat="1" ht="14.4" customHeight="1">
      <c r="B183" s="34"/>
      <c r="C183" s="204" t="s">
        <v>72</v>
      </c>
      <c r="D183" s="204" t="s">
        <v>358</v>
      </c>
      <c r="E183" s="205" t="s">
        <v>412</v>
      </c>
      <c r="F183" s="206" t="s">
        <v>236</v>
      </c>
      <c r="G183" s="207" t="s">
        <v>138</v>
      </c>
      <c r="H183" s="208">
        <v>10</v>
      </c>
      <c r="I183" s="209"/>
      <c r="J183" s="210">
        <f>ROUND(I183*H183,2)</f>
        <v>0</v>
      </c>
      <c r="K183" s="206" t="s">
        <v>19</v>
      </c>
      <c r="L183" s="39"/>
      <c r="M183" s="211" t="s">
        <v>19</v>
      </c>
      <c r="N183" s="212" t="s">
        <v>43</v>
      </c>
      <c r="O183" s="75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AR183" s="13" t="s">
        <v>87</v>
      </c>
      <c r="AT183" s="13" t="s">
        <v>358</v>
      </c>
      <c r="AU183" s="13" t="s">
        <v>77</v>
      </c>
      <c r="AY183" s="13" t="s">
        <v>134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13" t="s">
        <v>77</v>
      </c>
      <c r="BK183" s="203">
        <f>ROUND(I183*H183,2)</f>
        <v>0</v>
      </c>
      <c r="BL183" s="13" t="s">
        <v>87</v>
      </c>
      <c r="BM183" s="13" t="s">
        <v>367</v>
      </c>
    </row>
    <row r="184" s="1" customFormat="1" ht="14.4" customHeight="1">
      <c r="B184" s="34"/>
      <c r="C184" s="204" t="s">
        <v>72</v>
      </c>
      <c r="D184" s="204" t="s">
        <v>358</v>
      </c>
      <c r="E184" s="205" t="s">
        <v>414</v>
      </c>
      <c r="F184" s="206" t="s">
        <v>273</v>
      </c>
      <c r="G184" s="207" t="s">
        <v>138</v>
      </c>
      <c r="H184" s="208">
        <v>10</v>
      </c>
      <c r="I184" s="209"/>
      <c r="J184" s="210">
        <f>ROUND(I184*H184,2)</f>
        <v>0</v>
      </c>
      <c r="K184" s="206" t="s">
        <v>19</v>
      </c>
      <c r="L184" s="39"/>
      <c r="M184" s="211" t="s">
        <v>19</v>
      </c>
      <c r="N184" s="212" t="s">
        <v>43</v>
      </c>
      <c r="O184" s="75"/>
      <c r="P184" s="201">
        <f>O184*H184</f>
        <v>0</v>
      </c>
      <c r="Q184" s="201">
        <v>0</v>
      </c>
      <c r="R184" s="201">
        <f>Q184*H184</f>
        <v>0</v>
      </c>
      <c r="S184" s="201">
        <v>0</v>
      </c>
      <c r="T184" s="202">
        <f>S184*H184</f>
        <v>0</v>
      </c>
      <c r="AR184" s="13" t="s">
        <v>87</v>
      </c>
      <c r="AT184" s="13" t="s">
        <v>358</v>
      </c>
      <c r="AU184" s="13" t="s">
        <v>77</v>
      </c>
      <c r="AY184" s="13" t="s">
        <v>134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13" t="s">
        <v>77</v>
      </c>
      <c r="BK184" s="203">
        <f>ROUND(I184*H184,2)</f>
        <v>0</v>
      </c>
      <c r="BL184" s="13" t="s">
        <v>87</v>
      </c>
      <c r="BM184" s="13" t="s">
        <v>369</v>
      </c>
    </row>
    <row r="185" s="1" customFormat="1" ht="14.4" customHeight="1">
      <c r="B185" s="34"/>
      <c r="C185" s="204" t="s">
        <v>72</v>
      </c>
      <c r="D185" s="204" t="s">
        <v>358</v>
      </c>
      <c r="E185" s="205" t="s">
        <v>416</v>
      </c>
      <c r="F185" s="206" t="s">
        <v>239</v>
      </c>
      <c r="G185" s="207" t="s">
        <v>138</v>
      </c>
      <c r="H185" s="208">
        <v>36</v>
      </c>
      <c r="I185" s="209"/>
      <c r="J185" s="210">
        <f>ROUND(I185*H185,2)</f>
        <v>0</v>
      </c>
      <c r="K185" s="206" t="s">
        <v>19</v>
      </c>
      <c r="L185" s="39"/>
      <c r="M185" s="211" t="s">
        <v>19</v>
      </c>
      <c r="N185" s="212" t="s">
        <v>43</v>
      </c>
      <c r="O185" s="75"/>
      <c r="P185" s="201">
        <f>O185*H185</f>
        <v>0</v>
      </c>
      <c r="Q185" s="201">
        <v>0</v>
      </c>
      <c r="R185" s="201">
        <f>Q185*H185</f>
        <v>0</v>
      </c>
      <c r="S185" s="201">
        <v>0</v>
      </c>
      <c r="T185" s="202">
        <f>S185*H185</f>
        <v>0</v>
      </c>
      <c r="AR185" s="13" t="s">
        <v>87</v>
      </c>
      <c r="AT185" s="13" t="s">
        <v>358</v>
      </c>
      <c r="AU185" s="13" t="s">
        <v>77</v>
      </c>
      <c r="AY185" s="13" t="s">
        <v>134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13" t="s">
        <v>77</v>
      </c>
      <c r="BK185" s="203">
        <f>ROUND(I185*H185,2)</f>
        <v>0</v>
      </c>
      <c r="BL185" s="13" t="s">
        <v>87</v>
      </c>
      <c r="BM185" s="13" t="s">
        <v>371</v>
      </c>
    </row>
    <row r="186" s="1" customFormat="1" ht="14.4" customHeight="1">
      <c r="B186" s="34"/>
      <c r="C186" s="204" t="s">
        <v>72</v>
      </c>
      <c r="D186" s="204" t="s">
        <v>358</v>
      </c>
      <c r="E186" s="205" t="s">
        <v>418</v>
      </c>
      <c r="F186" s="206" t="s">
        <v>242</v>
      </c>
      <c r="G186" s="207" t="s">
        <v>138</v>
      </c>
      <c r="H186" s="208">
        <v>10</v>
      </c>
      <c r="I186" s="209"/>
      <c r="J186" s="210">
        <f>ROUND(I186*H186,2)</f>
        <v>0</v>
      </c>
      <c r="K186" s="206" t="s">
        <v>19</v>
      </c>
      <c r="L186" s="39"/>
      <c r="M186" s="211" t="s">
        <v>19</v>
      </c>
      <c r="N186" s="212" t="s">
        <v>43</v>
      </c>
      <c r="O186" s="75"/>
      <c r="P186" s="201">
        <f>O186*H186</f>
        <v>0</v>
      </c>
      <c r="Q186" s="201">
        <v>0</v>
      </c>
      <c r="R186" s="201">
        <f>Q186*H186</f>
        <v>0</v>
      </c>
      <c r="S186" s="201">
        <v>0</v>
      </c>
      <c r="T186" s="202">
        <f>S186*H186</f>
        <v>0</v>
      </c>
      <c r="AR186" s="13" t="s">
        <v>87</v>
      </c>
      <c r="AT186" s="13" t="s">
        <v>358</v>
      </c>
      <c r="AU186" s="13" t="s">
        <v>77</v>
      </c>
      <c r="AY186" s="13" t="s">
        <v>134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13" t="s">
        <v>77</v>
      </c>
      <c r="BK186" s="203">
        <f>ROUND(I186*H186,2)</f>
        <v>0</v>
      </c>
      <c r="BL186" s="13" t="s">
        <v>87</v>
      </c>
      <c r="BM186" s="13" t="s">
        <v>374</v>
      </c>
    </row>
    <row r="187" s="1" customFormat="1" ht="14.4" customHeight="1">
      <c r="B187" s="34"/>
      <c r="C187" s="204" t="s">
        <v>72</v>
      </c>
      <c r="D187" s="204" t="s">
        <v>358</v>
      </c>
      <c r="E187" s="205" t="s">
        <v>420</v>
      </c>
      <c r="F187" s="206" t="s">
        <v>421</v>
      </c>
      <c r="G187" s="207" t="s">
        <v>138</v>
      </c>
      <c r="H187" s="208">
        <v>8</v>
      </c>
      <c r="I187" s="209"/>
      <c r="J187" s="210">
        <f>ROUND(I187*H187,2)</f>
        <v>0</v>
      </c>
      <c r="K187" s="206" t="s">
        <v>19</v>
      </c>
      <c r="L187" s="39"/>
      <c r="M187" s="211" t="s">
        <v>19</v>
      </c>
      <c r="N187" s="212" t="s">
        <v>43</v>
      </c>
      <c r="O187" s="75"/>
      <c r="P187" s="201">
        <f>O187*H187</f>
        <v>0</v>
      </c>
      <c r="Q187" s="201">
        <v>0</v>
      </c>
      <c r="R187" s="201">
        <f>Q187*H187</f>
        <v>0</v>
      </c>
      <c r="S187" s="201">
        <v>0</v>
      </c>
      <c r="T187" s="202">
        <f>S187*H187</f>
        <v>0</v>
      </c>
      <c r="AR187" s="13" t="s">
        <v>87</v>
      </c>
      <c r="AT187" s="13" t="s">
        <v>358</v>
      </c>
      <c r="AU187" s="13" t="s">
        <v>77</v>
      </c>
      <c r="AY187" s="13" t="s">
        <v>134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13" t="s">
        <v>77</v>
      </c>
      <c r="BK187" s="203">
        <f>ROUND(I187*H187,2)</f>
        <v>0</v>
      </c>
      <c r="BL187" s="13" t="s">
        <v>87</v>
      </c>
      <c r="BM187" s="13" t="s">
        <v>376</v>
      </c>
    </row>
    <row r="188" s="1" customFormat="1" ht="14.4" customHeight="1">
      <c r="B188" s="34"/>
      <c r="C188" s="204" t="s">
        <v>72</v>
      </c>
      <c r="D188" s="204" t="s">
        <v>358</v>
      </c>
      <c r="E188" s="205" t="s">
        <v>423</v>
      </c>
      <c r="F188" s="206" t="s">
        <v>245</v>
      </c>
      <c r="G188" s="207" t="s">
        <v>138</v>
      </c>
      <c r="H188" s="208">
        <v>2</v>
      </c>
      <c r="I188" s="209"/>
      <c r="J188" s="210">
        <f>ROUND(I188*H188,2)</f>
        <v>0</v>
      </c>
      <c r="K188" s="206" t="s">
        <v>19</v>
      </c>
      <c r="L188" s="39"/>
      <c r="M188" s="211" t="s">
        <v>19</v>
      </c>
      <c r="N188" s="212" t="s">
        <v>43</v>
      </c>
      <c r="O188" s="75"/>
      <c r="P188" s="201">
        <f>O188*H188</f>
        <v>0</v>
      </c>
      <c r="Q188" s="201">
        <v>0</v>
      </c>
      <c r="R188" s="201">
        <f>Q188*H188</f>
        <v>0</v>
      </c>
      <c r="S188" s="201">
        <v>0</v>
      </c>
      <c r="T188" s="202">
        <f>S188*H188</f>
        <v>0</v>
      </c>
      <c r="AR188" s="13" t="s">
        <v>87</v>
      </c>
      <c r="AT188" s="13" t="s">
        <v>358</v>
      </c>
      <c r="AU188" s="13" t="s">
        <v>77</v>
      </c>
      <c r="AY188" s="13" t="s">
        <v>134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13" t="s">
        <v>77</v>
      </c>
      <c r="BK188" s="203">
        <f>ROUND(I188*H188,2)</f>
        <v>0</v>
      </c>
      <c r="BL188" s="13" t="s">
        <v>87</v>
      </c>
      <c r="BM188" s="13" t="s">
        <v>379</v>
      </c>
    </row>
    <row r="189" s="1" customFormat="1" ht="14.4" customHeight="1">
      <c r="B189" s="34"/>
      <c r="C189" s="204" t="s">
        <v>72</v>
      </c>
      <c r="D189" s="204" t="s">
        <v>358</v>
      </c>
      <c r="E189" s="205" t="s">
        <v>425</v>
      </c>
      <c r="F189" s="206" t="s">
        <v>426</v>
      </c>
      <c r="G189" s="207" t="s">
        <v>138</v>
      </c>
      <c r="H189" s="208">
        <v>8</v>
      </c>
      <c r="I189" s="209"/>
      <c r="J189" s="210">
        <f>ROUND(I189*H189,2)</f>
        <v>0</v>
      </c>
      <c r="K189" s="206" t="s">
        <v>19</v>
      </c>
      <c r="L189" s="39"/>
      <c r="M189" s="211" t="s">
        <v>19</v>
      </c>
      <c r="N189" s="212" t="s">
        <v>43</v>
      </c>
      <c r="O189" s="75"/>
      <c r="P189" s="201">
        <f>O189*H189</f>
        <v>0</v>
      </c>
      <c r="Q189" s="201">
        <v>0</v>
      </c>
      <c r="R189" s="201">
        <f>Q189*H189</f>
        <v>0</v>
      </c>
      <c r="S189" s="201">
        <v>0</v>
      </c>
      <c r="T189" s="202">
        <f>S189*H189</f>
        <v>0</v>
      </c>
      <c r="AR189" s="13" t="s">
        <v>87</v>
      </c>
      <c r="AT189" s="13" t="s">
        <v>358</v>
      </c>
      <c r="AU189" s="13" t="s">
        <v>77</v>
      </c>
      <c r="AY189" s="13" t="s">
        <v>134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13" t="s">
        <v>77</v>
      </c>
      <c r="BK189" s="203">
        <f>ROUND(I189*H189,2)</f>
        <v>0</v>
      </c>
      <c r="BL189" s="13" t="s">
        <v>87</v>
      </c>
      <c r="BM189" s="13" t="s">
        <v>381</v>
      </c>
    </row>
    <row r="190" s="1" customFormat="1" ht="14.4" customHeight="1">
      <c r="B190" s="34"/>
      <c r="C190" s="204" t="s">
        <v>72</v>
      </c>
      <c r="D190" s="204" t="s">
        <v>358</v>
      </c>
      <c r="E190" s="205" t="s">
        <v>428</v>
      </c>
      <c r="F190" s="206" t="s">
        <v>248</v>
      </c>
      <c r="G190" s="207" t="s">
        <v>138</v>
      </c>
      <c r="H190" s="208">
        <v>8</v>
      </c>
      <c r="I190" s="209"/>
      <c r="J190" s="210">
        <f>ROUND(I190*H190,2)</f>
        <v>0</v>
      </c>
      <c r="K190" s="206" t="s">
        <v>19</v>
      </c>
      <c r="L190" s="39"/>
      <c r="M190" s="211" t="s">
        <v>19</v>
      </c>
      <c r="N190" s="212" t="s">
        <v>43</v>
      </c>
      <c r="O190" s="75"/>
      <c r="P190" s="201">
        <f>O190*H190</f>
        <v>0</v>
      </c>
      <c r="Q190" s="201">
        <v>0</v>
      </c>
      <c r="R190" s="201">
        <f>Q190*H190</f>
        <v>0</v>
      </c>
      <c r="S190" s="201">
        <v>0</v>
      </c>
      <c r="T190" s="202">
        <f>S190*H190</f>
        <v>0</v>
      </c>
      <c r="AR190" s="13" t="s">
        <v>87</v>
      </c>
      <c r="AT190" s="13" t="s">
        <v>358</v>
      </c>
      <c r="AU190" s="13" t="s">
        <v>77</v>
      </c>
      <c r="AY190" s="13" t="s">
        <v>134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13" t="s">
        <v>77</v>
      </c>
      <c r="BK190" s="203">
        <f>ROUND(I190*H190,2)</f>
        <v>0</v>
      </c>
      <c r="BL190" s="13" t="s">
        <v>87</v>
      </c>
      <c r="BM190" s="13" t="s">
        <v>383</v>
      </c>
    </row>
    <row r="191" s="1" customFormat="1" ht="14.4" customHeight="1">
      <c r="B191" s="34"/>
      <c r="C191" s="204" t="s">
        <v>72</v>
      </c>
      <c r="D191" s="204" t="s">
        <v>358</v>
      </c>
      <c r="E191" s="205" t="s">
        <v>430</v>
      </c>
      <c r="F191" s="206" t="s">
        <v>251</v>
      </c>
      <c r="G191" s="207" t="s">
        <v>138</v>
      </c>
      <c r="H191" s="208">
        <v>1</v>
      </c>
      <c r="I191" s="209"/>
      <c r="J191" s="210">
        <f>ROUND(I191*H191,2)</f>
        <v>0</v>
      </c>
      <c r="K191" s="206" t="s">
        <v>19</v>
      </c>
      <c r="L191" s="39"/>
      <c r="M191" s="211" t="s">
        <v>19</v>
      </c>
      <c r="N191" s="212" t="s">
        <v>43</v>
      </c>
      <c r="O191" s="75"/>
      <c r="P191" s="201">
        <f>O191*H191</f>
        <v>0</v>
      </c>
      <c r="Q191" s="201">
        <v>0</v>
      </c>
      <c r="R191" s="201">
        <f>Q191*H191</f>
        <v>0</v>
      </c>
      <c r="S191" s="201">
        <v>0</v>
      </c>
      <c r="T191" s="202">
        <f>S191*H191</f>
        <v>0</v>
      </c>
      <c r="AR191" s="13" t="s">
        <v>87</v>
      </c>
      <c r="AT191" s="13" t="s">
        <v>358</v>
      </c>
      <c r="AU191" s="13" t="s">
        <v>77</v>
      </c>
      <c r="AY191" s="13" t="s">
        <v>134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13" t="s">
        <v>77</v>
      </c>
      <c r="BK191" s="203">
        <f>ROUND(I191*H191,2)</f>
        <v>0</v>
      </c>
      <c r="BL191" s="13" t="s">
        <v>87</v>
      </c>
      <c r="BM191" s="13" t="s">
        <v>386</v>
      </c>
    </row>
    <row r="192" s="1" customFormat="1" ht="14.4" customHeight="1">
      <c r="B192" s="34"/>
      <c r="C192" s="204" t="s">
        <v>72</v>
      </c>
      <c r="D192" s="204" t="s">
        <v>358</v>
      </c>
      <c r="E192" s="205" t="s">
        <v>432</v>
      </c>
      <c r="F192" s="206" t="s">
        <v>433</v>
      </c>
      <c r="G192" s="207" t="s">
        <v>138</v>
      </c>
      <c r="H192" s="208">
        <v>2</v>
      </c>
      <c r="I192" s="209"/>
      <c r="J192" s="210">
        <f>ROUND(I192*H192,2)</f>
        <v>0</v>
      </c>
      <c r="K192" s="206" t="s">
        <v>19</v>
      </c>
      <c r="L192" s="39"/>
      <c r="M192" s="211" t="s">
        <v>19</v>
      </c>
      <c r="N192" s="212" t="s">
        <v>43</v>
      </c>
      <c r="O192" s="75"/>
      <c r="P192" s="201">
        <f>O192*H192</f>
        <v>0</v>
      </c>
      <c r="Q192" s="201">
        <v>0</v>
      </c>
      <c r="R192" s="201">
        <f>Q192*H192</f>
        <v>0</v>
      </c>
      <c r="S192" s="201">
        <v>0</v>
      </c>
      <c r="T192" s="202">
        <f>S192*H192</f>
        <v>0</v>
      </c>
      <c r="AR192" s="13" t="s">
        <v>87</v>
      </c>
      <c r="AT192" s="13" t="s">
        <v>358</v>
      </c>
      <c r="AU192" s="13" t="s">
        <v>77</v>
      </c>
      <c r="AY192" s="13" t="s">
        <v>134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13" t="s">
        <v>77</v>
      </c>
      <c r="BK192" s="203">
        <f>ROUND(I192*H192,2)</f>
        <v>0</v>
      </c>
      <c r="BL192" s="13" t="s">
        <v>87</v>
      </c>
      <c r="BM192" s="13" t="s">
        <v>389</v>
      </c>
    </row>
    <row r="193" s="9" customFormat="1" ht="25.92" customHeight="1">
      <c r="B193" s="177"/>
      <c r="C193" s="178"/>
      <c r="D193" s="179" t="s">
        <v>71</v>
      </c>
      <c r="E193" s="180" t="s">
        <v>253</v>
      </c>
      <c r="F193" s="180" t="s">
        <v>254</v>
      </c>
      <c r="G193" s="178"/>
      <c r="H193" s="178"/>
      <c r="I193" s="181"/>
      <c r="J193" s="182">
        <f>BK193</f>
        <v>0</v>
      </c>
      <c r="K193" s="178"/>
      <c r="L193" s="183"/>
      <c r="M193" s="184"/>
      <c r="N193" s="185"/>
      <c r="O193" s="185"/>
      <c r="P193" s="186">
        <f>SUM(P194:P209)</f>
        <v>0</v>
      </c>
      <c r="Q193" s="185"/>
      <c r="R193" s="186">
        <f>SUM(R194:R209)</f>
        <v>0</v>
      </c>
      <c r="S193" s="185"/>
      <c r="T193" s="187">
        <f>SUM(T194:T209)</f>
        <v>0</v>
      </c>
      <c r="AR193" s="188" t="s">
        <v>77</v>
      </c>
      <c r="AT193" s="189" t="s">
        <v>71</v>
      </c>
      <c r="AU193" s="189" t="s">
        <v>72</v>
      </c>
      <c r="AY193" s="188" t="s">
        <v>134</v>
      </c>
      <c r="BK193" s="190">
        <f>SUM(BK194:BK209)</f>
        <v>0</v>
      </c>
    </row>
    <row r="194" s="1" customFormat="1" ht="71.4" customHeight="1">
      <c r="B194" s="34"/>
      <c r="C194" s="204" t="s">
        <v>72</v>
      </c>
      <c r="D194" s="204" t="s">
        <v>358</v>
      </c>
      <c r="E194" s="205" t="s">
        <v>435</v>
      </c>
      <c r="F194" s="206" t="s">
        <v>256</v>
      </c>
      <c r="G194" s="207" t="s">
        <v>138</v>
      </c>
      <c r="H194" s="208">
        <v>2</v>
      </c>
      <c r="I194" s="209"/>
      <c r="J194" s="210">
        <f>ROUND(I194*H194,2)</f>
        <v>0</v>
      </c>
      <c r="K194" s="206" t="s">
        <v>19</v>
      </c>
      <c r="L194" s="39"/>
      <c r="M194" s="211" t="s">
        <v>19</v>
      </c>
      <c r="N194" s="212" t="s">
        <v>43</v>
      </c>
      <c r="O194" s="75"/>
      <c r="P194" s="201">
        <f>O194*H194</f>
        <v>0</v>
      </c>
      <c r="Q194" s="201">
        <v>0</v>
      </c>
      <c r="R194" s="201">
        <f>Q194*H194</f>
        <v>0</v>
      </c>
      <c r="S194" s="201">
        <v>0</v>
      </c>
      <c r="T194" s="202">
        <f>S194*H194</f>
        <v>0</v>
      </c>
      <c r="AR194" s="13" t="s">
        <v>87</v>
      </c>
      <c r="AT194" s="13" t="s">
        <v>358</v>
      </c>
      <c r="AU194" s="13" t="s">
        <v>77</v>
      </c>
      <c r="AY194" s="13" t="s">
        <v>134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13" t="s">
        <v>77</v>
      </c>
      <c r="BK194" s="203">
        <f>ROUND(I194*H194,2)</f>
        <v>0</v>
      </c>
      <c r="BL194" s="13" t="s">
        <v>87</v>
      </c>
      <c r="BM194" s="13" t="s">
        <v>391</v>
      </c>
    </row>
    <row r="195" s="1" customFormat="1" ht="14.4" customHeight="1">
      <c r="B195" s="34"/>
      <c r="C195" s="204" t="s">
        <v>72</v>
      </c>
      <c r="D195" s="204" t="s">
        <v>358</v>
      </c>
      <c r="E195" s="205" t="s">
        <v>437</v>
      </c>
      <c r="F195" s="206" t="s">
        <v>259</v>
      </c>
      <c r="G195" s="207" t="s">
        <v>138</v>
      </c>
      <c r="H195" s="208">
        <v>2</v>
      </c>
      <c r="I195" s="209"/>
      <c r="J195" s="210">
        <f>ROUND(I195*H195,2)</f>
        <v>0</v>
      </c>
      <c r="K195" s="206" t="s">
        <v>19</v>
      </c>
      <c r="L195" s="39"/>
      <c r="M195" s="211" t="s">
        <v>19</v>
      </c>
      <c r="N195" s="212" t="s">
        <v>43</v>
      </c>
      <c r="O195" s="75"/>
      <c r="P195" s="201">
        <f>O195*H195</f>
        <v>0</v>
      </c>
      <c r="Q195" s="201">
        <v>0</v>
      </c>
      <c r="R195" s="201">
        <f>Q195*H195</f>
        <v>0</v>
      </c>
      <c r="S195" s="201">
        <v>0</v>
      </c>
      <c r="T195" s="202">
        <f>S195*H195</f>
        <v>0</v>
      </c>
      <c r="AR195" s="13" t="s">
        <v>87</v>
      </c>
      <c r="AT195" s="13" t="s">
        <v>358</v>
      </c>
      <c r="AU195" s="13" t="s">
        <v>77</v>
      </c>
      <c r="AY195" s="13" t="s">
        <v>134</v>
      </c>
      <c r="BE195" s="203">
        <f>IF(N195="základní",J195,0)</f>
        <v>0</v>
      </c>
      <c r="BF195" s="203">
        <f>IF(N195="snížená",J195,0)</f>
        <v>0</v>
      </c>
      <c r="BG195" s="203">
        <f>IF(N195="zákl. přenesená",J195,0)</f>
        <v>0</v>
      </c>
      <c r="BH195" s="203">
        <f>IF(N195="sníž. přenesená",J195,0)</f>
        <v>0</v>
      </c>
      <c r="BI195" s="203">
        <f>IF(N195="nulová",J195,0)</f>
        <v>0</v>
      </c>
      <c r="BJ195" s="13" t="s">
        <v>77</v>
      </c>
      <c r="BK195" s="203">
        <f>ROUND(I195*H195,2)</f>
        <v>0</v>
      </c>
      <c r="BL195" s="13" t="s">
        <v>87</v>
      </c>
      <c r="BM195" s="13" t="s">
        <v>394</v>
      </c>
    </row>
    <row r="196" s="1" customFormat="1" ht="14.4" customHeight="1">
      <c r="B196" s="34"/>
      <c r="C196" s="204" t="s">
        <v>72</v>
      </c>
      <c r="D196" s="204" t="s">
        <v>358</v>
      </c>
      <c r="E196" s="205" t="s">
        <v>439</v>
      </c>
      <c r="F196" s="206" t="s">
        <v>262</v>
      </c>
      <c r="G196" s="207" t="s">
        <v>138</v>
      </c>
      <c r="H196" s="208">
        <v>2</v>
      </c>
      <c r="I196" s="209"/>
      <c r="J196" s="210">
        <f>ROUND(I196*H196,2)</f>
        <v>0</v>
      </c>
      <c r="K196" s="206" t="s">
        <v>19</v>
      </c>
      <c r="L196" s="39"/>
      <c r="M196" s="211" t="s">
        <v>19</v>
      </c>
      <c r="N196" s="212" t="s">
        <v>43</v>
      </c>
      <c r="O196" s="75"/>
      <c r="P196" s="201">
        <f>O196*H196</f>
        <v>0</v>
      </c>
      <c r="Q196" s="201">
        <v>0</v>
      </c>
      <c r="R196" s="201">
        <f>Q196*H196</f>
        <v>0</v>
      </c>
      <c r="S196" s="201">
        <v>0</v>
      </c>
      <c r="T196" s="202">
        <f>S196*H196</f>
        <v>0</v>
      </c>
      <c r="AR196" s="13" t="s">
        <v>87</v>
      </c>
      <c r="AT196" s="13" t="s">
        <v>358</v>
      </c>
      <c r="AU196" s="13" t="s">
        <v>77</v>
      </c>
      <c r="AY196" s="13" t="s">
        <v>134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13" t="s">
        <v>77</v>
      </c>
      <c r="BK196" s="203">
        <f>ROUND(I196*H196,2)</f>
        <v>0</v>
      </c>
      <c r="BL196" s="13" t="s">
        <v>87</v>
      </c>
      <c r="BM196" s="13" t="s">
        <v>396</v>
      </c>
    </row>
    <row r="197" s="1" customFormat="1" ht="14.4" customHeight="1">
      <c r="B197" s="34"/>
      <c r="C197" s="204" t="s">
        <v>72</v>
      </c>
      <c r="D197" s="204" t="s">
        <v>358</v>
      </c>
      <c r="E197" s="205" t="s">
        <v>441</v>
      </c>
      <c r="F197" s="206" t="s">
        <v>265</v>
      </c>
      <c r="G197" s="207" t="s">
        <v>138</v>
      </c>
      <c r="H197" s="208">
        <v>2</v>
      </c>
      <c r="I197" s="209"/>
      <c r="J197" s="210">
        <f>ROUND(I197*H197,2)</f>
        <v>0</v>
      </c>
      <c r="K197" s="206" t="s">
        <v>19</v>
      </c>
      <c r="L197" s="39"/>
      <c r="M197" s="211" t="s">
        <v>19</v>
      </c>
      <c r="N197" s="212" t="s">
        <v>43</v>
      </c>
      <c r="O197" s="75"/>
      <c r="P197" s="201">
        <f>O197*H197</f>
        <v>0</v>
      </c>
      <c r="Q197" s="201">
        <v>0</v>
      </c>
      <c r="R197" s="201">
        <f>Q197*H197</f>
        <v>0</v>
      </c>
      <c r="S197" s="201">
        <v>0</v>
      </c>
      <c r="T197" s="202">
        <f>S197*H197</f>
        <v>0</v>
      </c>
      <c r="AR197" s="13" t="s">
        <v>87</v>
      </c>
      <c r="AT197" s="13" t="s">
        <v>358</v>
      </c>
      <c r="AU197" s="13" t="s">
        <v>77</v>
      </c>
      <c r="AY197" s="13" t="s">
        <v>134</v>
      </c>
      <c r="BE197" s="203">
        <f>IF(N197="základní",J197,0)</f>
        <v>0</v>
      </c>
      <c r="BF197" s="203">
        <f>IF(N197="snížená",J197,0)</f>
        <v>0</v>
      </c>
      <c r="BG197" s="203">
        <f>IF(N197="zákl. přenesená",J197,0)</f>
        <v>0</v>
      </c>
      <c r="BH197" s="203">
        <f>IF(N197="sníž. přenesená",J197,0)</f>
        <v>0</v>
      </c>
      <c r="BI197" s="203">
        <f>IF(N197="nulová",J197,0)</f>
        <v>0</v>
      </c>
      <c r="BJ197" s="13" t="s">
        <v>77</v>
      </c>
      <c r="BK197" s="203">
        <f>ROUND(I197*H197,2)</f>
        <v>0</v>
      </c>
      <c r="BL197" s="13" t="s">
        <v>87</v>
      </c>
      <c r="BM197" s="13" t="s">
        <v>398</v>
      </c>
    </row>
    <row r="198" s="1" customFormat="1" ht="14.4" customHeight="1">
      <c r="B198" s="34"/>
      <c r="C198" s="204" t="s">
        <v>72</v>
      </c>
      <c r="D198" s="204" t="s">
        <v>358</v>
      </c>
      <c r="E198" s="205" t="s">
        <v>446</v>
      </c>
      <c r="F198" s="206" t="s">
        <v>268</v>
      </c>
      <c r="G198" s="207" t="s">
        <v>138</v>
      </c>
      <c r="H198" s="208">
        <v>2</v>
      </c>
      <c r="I198" s="209"/>
      <c r="J198" s="210">
        <f>ROUND(I198*H198,2)</f>
        <v>0</v>
      </c>
      <c r="K198" s="206" t="s">
        <v>19</v>
      </c>
      <c r="L198" s="39"/>
      <c r="M198" s="211" t="s">
        <v>19</v>
      </c>
      <c r="N198" s="212" t="s">
        <v>43</v>
      </c>
      <c r="O198" s="75"/>
      <c r="P198" s="201">
        <f>O198*H198</f>
        <v>0</v>
      </c>
      <c r="Q198" s="201">
        <v>0</v>
      </c>
      <c r="R198" s="201">
        <f>Q198*H198</f>
        <v>0</v>
      </c>
      <c r="S198" s="201">
        <v>0</v>
      </c>
      <c r="T198" s="202">
        <f>S198*H198</f>
        <v>0</v>
      </c>
      <c r="AR198" s="13" t="s">
        <v>87</v>
      </c>
      <c r="AT198" s="13" t="s">
        <v>358</v>
      </c>
      <c r="AU198" s="13" t="s">
        <v>77</v>
      </c>
      <c r="AY198" s="13" t="s">
        <v>134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13" t="s">
        <v>77</v>
      </c>
      <c r="BK198" s="203">
        <f>ROUND(I198*H198,2)</f>
        <v>0</v>
      </c>
      <c r="BL198" s="13" t="s">
        <v>87</v>
      </c>
      <c r="BM198" s="13" t="s">
        <v>400</v>
      </c>
    </row>
    <row r="199" s="1" customFormat="1" ht="14.4" customHeight="1">
      <c r="B199" s="34"/>
      <c r="C199" s="204" t="s">
        <v>72</v>
      </c>
      <c r="D199" s="204" t="s">
        <v>358</v>
      </c>
      <c r="E199" s="205" t="s">
        <v>416</v>
      </c>
      <c r="F199" s="206" t="s">
        <v>239</v>
      </c>
      <c r="G199" s="207" t="s">
        <v>138</v>
      </c>
      <c r="H199" s="208">
        <v>2</v>
      </c>
      <c r="I199" s="209"/>
      <c r="J199" s="210">
        <f>ROUND(I199*H199,2)</f>
        <v>0</v>
      </c>
      <c r="K199" s="206" t="s">
        <v>19</v>
      </c>
      <c r="L199" s="39"/>
      <c r="M199" s="211" t="s">
        <v>19</v>
      </c>
      <c r="N199" s="212" t="s">
        <v>43</v>
      </c>
      <c r="O199" s="75"/>
      <c r="P199" s="201">
        <f>O199*H199</f>
        <v>0</v>
      </c>
      <c r="Q199" s="201">
        <v>0</v>
      </c>
      <c r="R199" s="201">
        <f>Q199*H199</f>
        <v>0</v>
      </c>
      <c r="S199" s="201">
        <v>0</v>
      </c>
      <c r="T199" s="202">
        <f>S199*H199</f>
        <v>0</v>
      </c>
      <c r="AR199" s="13" t="s">
        <v>87</v>
      </c>
      <c r="AT199" s="13" t="s">
        <v>358</v>
      </c>
      <c r="AU199" s="13" t="s">
        <v>77</v>
      </c>
      <c r="AY199" s="13" t="s">
        <v>134</v>
      </c>
      <c r="BE199" s="203">
        <f>IF(N199="základní",J199,0)</f>
        <v>0</v>
      </c>
      <c r="BF199" s="203">
        <f>IF(N199="snížená",J199,0)</f>
        <v>0</v>
      </c>
      <c r="BG199" s="203">
        <f>IF(N199="zákl. přenesená",J199,0)</f>
        <v>0</v>
      </c>
      <c r="BH199" s="203">
        <f>IF(N199="sníž. přenesená",J199,0)</f>
        <v>0</v>
      </c>
      <c r="BI199" s="203">
        <f>IF(N199="nulová",J199,0)</f>
        <v>0</v>
      </c>
      <c r="BJ199" s="13" t="s">
        <v>77</v>
      </c>
      <c r="BK199" s="203">
        <f>ROUND(I199*H199,2)</f>
        <v>0</v>
      </c>
      <c r="BL199" s="13" t="s">
        <v>87</v>
      </c>
      <c r="BM199" s="13" t="s">
        <v>402</v>
      </c>
    </row>
    <row r="200" s="1" customFormat="1" ht="14.4" customHeight="1">
      <c r="B200" s="34"/>
      <c r="C200" s="204" t="s">
        <v>72</v>
      </c>
      <c r="D200" s="204" t="s">
        <v>358</v>
      </c>
      <c r="E200" s="205" t="s">
        <v>414</v>
      </c>
      <c r="F200" s="206" t="s">
        <v>273</v>
      </c>
      <c r="G200" s="207" t="s">
        <v>138</v>
      </c>
      <c r="H200" s="208">
        <v>2</v>
      </c>
      <c r="I200" s="209"/>
      <c r="J200" s="210">
        <f>ROUND(I200*H200,2)</f>
        <v>0</v>
      </c>
      <c r="K200" s="206" t="s">
        <v>19</v>
      </c>
      <c r="L200" s="39"/>
      <c r="M200" s="211" t="s">
        <v>19</v>
      </c>
      <c r="N200" s="212" t="s">
        <v>43</v>
      </c>
      <c r="O200" s="75"/>
      <c r="P200" s="201">
        <f>O200*H200</f>
        <v>0</v>
      </c>
      <c r="Q200" s="201">
        <v>0</v>
      </c>
      <c r="R200" s="201">
        <f>Q200*H200</f>
        <v>0</v>
      </c>
      <c r="S200" s="201">
        <v>0</v>
      </c>
      <c r="T200" s="202">
        <f>S200*H200</f>
        <v>0</v>
      </c>
      <c r="AR200" s="13" t="s">
        <v>87</v>
      </c>
      <c r="AT200" s="13" t="s">
        <v>358</v>
      </c>
      <c r="AU200" s="13" t="s">
        <v>77</v>
      </c>
      <c r="AY200" s="13" t="s">
        <v>134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13" t="s">
        <v>77</v>
      </c>
      <c r="BK200" s="203">
        <f>ROUND(I200*H200,2)</f>
        <v>0</v>
      </c>
      <c r="BL200" s="13" t="s">
        <v>87</v>
      </c>
      <c r="BM200" s="13" t="s">
        <v>404</v>
      </c>
    </row>
    <row r="201" s="1" customFormat="1" ht="14.4" customHeight="1">
      <c r="B201" s="34"/>
      <c r="C201" s="204" t="s">
        <v>72</v>
      </c>
      <c r="D201" s="204" t="s">
        <v>358</v>
      </c>
      <c r="E201" s="205" t="s">
        <v>412</v>
      </c>
      <c r="F201" s="206" t="s">
        <v>236</v>
      </c>
      <c r="G201" s="207" t="s">
        <v>138</v>
      </c>
      <c r="H201" s="208">
        <v>2</v>
      </c>
      <c r="I201" s="209"/>
      <c r="J201" s="210">
        <f>ROUND(I201*H201,2)</f>
        <v>0</v>
      </c>
      <c r="K201" s="206" t="s">
        <v>19</v>
      </c>
      <c r="L201" s="39"/>
      <c r="M201" s="211" t="s">
        <v>19</v>
      </c>
      <c r="N201" s="212" t="s">
        <v>43</v>
      </c>
      <c r="O201" s="75"/>
      <c r="P201" s="201">
        <f>O201*H201</f>
        <v>0</v>
      </c>
      <c r="Q201" s="201">
        <v>0</v>
      </c>
      <c r="R201" s="201">
        <f>Q201*H201</f>
        <v>0</v>
      </c>
      <c r="S201" s="201">
        <v>0</v>
      </c>
      <c r="T201" s="202">
        <f>S201*H201</f>
        <v>0</v>
      </c>
      <c r="AR201" s="13" t="s">
        <v>87</v>
      </c>
      <c r="AT201" s="13" t="s">
        <v>358</v>
      </c>
      <c r="AU201" s="13" t="s">
        <v>77</v>
      </c>
      <c r="AY201" s="13" t="s">
        <v>134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13" t="s">
        <v>77</v>
      </c>
      <c r="BK201" s="203">
        <f>ROUND(I201*H201,2)</f>
        <v>0</v>
      </c>
      <c r="BL201" s="13" t="s">
        <v>87</v>
      </c>
      <c r="BM201" s="13" t="s">
        <v>406</v>
      </c>
    </row>
    <row r="202" s="1" customFormat="1" ht="30.6" customHeight="1">
      <c r="B202" s="34"/>
      <c r="C202" s="204" t="s">
        <v>72</v>
      </c>
      <c r="D202" s="204" t="s">
        <v>358</v>
      </c>
      <c r="E202" s="205" t="s">
        <v>635</v>
      </c>
      <c r="F202" s="206" t="s">
        <v>278</v>
      </c>
      <c r="G202" s="207" t="s">
        <v>138</v>
      </c>
      <c r="H202" s="208">
        <v>2</v>
      </c>
      <c r="I202" s="209"/>
      <c r="J202" s="210">
        <f>ROUND(I202*H202,2)</f>
        <v>0</v>
      </c>
      <c r="K202" s="206" t="s">
        <v>19</v>
      </c>
      <c r="L202" s="39"/>
      <c r="M202" s="211" t="s">
        <v>19</v>
      </c>
      <c r="N202" s="212" t="s">
        <v>43</v>
      </c>
      <c r="O202" s="75"/>
      <c r="P202" s="201">
        <f>O202*H202</f>
        <v>0</v>
      </c>
      <c r="Q202" s="201">
        <v>0</v>
      </c>
      <c r="R202" s="201">
        <f>Q202*H202</f>
        <v>0</v>
      </c>
      <c r="S202" s="201">
        <v>0</v>
      </c>
      <c r="T202" s="202">
        <f>S202*H202</f>
        <v>0</v>
      </c>
      <c r="AR202" s="13" t="s">
        <v>87</v>
      </c>
      <c r="AT202" s="13" t="s">
        <v>358</v>
      </c>
      <c r="AU202" s="13" t="s">
        <v>77</v>
      </c>
      <c r="AY202" s="13" t="s">
        <v>134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13" t="s">
        <v>77</v>
      </c>
      <c r="BK202" s="203">
        <f>ROUND(I202*H202,2)</f>
        <v>0</v>
      </c>
      <c r="BL202" s="13" t="s">
        <v>87</v>
      </c>
      <c r="BM202" s="13" t="s">
        <v>409</v>
      </c>
    </row>
    <row r="203" s="1" customFormat="1" ht="30.6" customHeight="1">
      <c r="B203" s="34"/>
      <c r="C203" s="204" t="s">
        <v>72</v>
      </c>
      <c r="D203" s="204" t="s">
        <v>358</v>
      </c>
      <c r="E203" s="205" t="s">
        <v>453</v>
      </c>
      <c r="F203" s="206" t="s">
        <v>281</v>
      </c>
      <c r="G203" s="207" t="s">
        <v>138</v>
      </c>
      <c r="H203" s="208">
        <v>2</v>
      </c>
      <c r="I203" s="209"/>
      <c r="J203" s="210">
        <f>ROUND(I203*H203,2)</f>
        <v>0</v>
      </c>
      <c r="K203" s="206" t="s">
        <v>19</v>
      </c>
      <c r="L203" s="39"/>
      <c r="M203" s="211" t="s">
        <v>19</v>
      </c>
      <c r="N203" s="212" t="s">
        <v>43</v>
      </c>
      <c r="O203" s="75"/>
      <c r="P203" s="201">
        <f>O203*H203</f>
        <v>0</v>
      </c>
      <c r="Q203" s="201">
        <v>0</v>
      </c>
      <c r="R203" s="201">
        <f>Q203*H203</f>
        <v>0</v>
      </c>
      <c r="S203" s="201">
        <v>0</v>
      </c>
      <c r="T203" s="202">
        <f>S203*H203</f>
        <v>0</v>
      </c>
      <c r="AR203" s="13" t="s">
        <v>87</v>
      </c>
      <c r="AT203" s="13" t="s">
        <v>358</v>
      </c>
      <c r="AU203" s="13" t="s">
        <v>77</v>
      </c>
      <c r="AY203" s="13" t="s">
        <v>134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13" t="s">
        <v>77</v>
      </c>
      <c r="BK203" s="203">
        <f>ROUND(I203*H203,2)</f>
        <v>0</v>
      </c>
      <c r="BL203" s="13" t="s">
        <v>87</v>
      </c>
      <c r="BM203" s="13" t="s">
        <v>411</v>
      </c>
    </row>
    <row r="204" s="1" customFormat="1" ht="14.4" customHeight="1">
      <c r="B204" s="34"/>
      <c r="C204" s="204" t="s">
        <v>72</v>
      </c>
      <c r="D204" s="204" t="s">
        <v>358</v>
      </c>
      <c r="E204" s="205" t="s">
        <v>455</v>
      </c>
      <c r="F204" s="206" t="s">
        <v>284</v>
      </c>
      <c r="G204" s="207" t="s">
        <v>138</v>
      </c>
      <c r="H204" s="208">
        <v>2</v>
      </c>
      <c r="I204" s="209"/>
      <c r="J204" s="210">
        <f>ROUND(I204*H204,2)</f>
        <v>0</v>
      </c>
      <c r="K204" s="206" t="s">
        <v>19</v>
      </c>
      <c r="L204" s="39"/>
      <c r="M204" s="211" t="s">
        <v>19</v>
      </c>
      <c r="N204" s="212" t="s">
        <v>43</v>
      </c>
      <c r="O204" s="75"/>
      <c r="P204" s="201">
        <f>O204*H204</f>
        <v>0</v>
      </c>
      <c r="Q204" s="201">
        <v>0</v>
      </c>
      <c r="R204" s="201">
        <f>Q204*H204</f>
        <v>0</v>
      </c>
      <c r="S204" s="201">
        <v>0</v>
      </c>
      <c r="T204" s="202">
        <f>S204*H204</f>
        <v>0</v>
      </c>
      <c r="AR204" s="13" t="s">
        <v>87</v>
      </c>
      <c r="AT204" s="13" t="s">
        <v>358</v>
      </c>
      <c r="AU204" s="13" t="s">
        <v>77</v>
      </c>
      <c r="AY204" s="13" t="s">
        <v>134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13" t="s">
        <v>77</v>
      </c>
      <c r="BK204" s="203">
        <f>ROUND(I204*H204,2)</f>
        <v>0</v>
      </c>
      <c r="BL204" s="13" t="s">
        <v>87</v>
      </c>
      <c r="BM204" s="13" t="s">
        <v>413</v>
      </c>
    </row>
    <row r="205" s="1" customFormat="1" ht="14.4" customHeight="1">
      <c r="B205" s="34"/>
      <c r="C205" s="204" t="s">
        <v>72</v>
      </c>
      <c r="D205" s="204" t="s">
        <v>358</v>
      </c>
      <c r="E205" s="205" t="s">
        <v>457</v>
      </c>
      <c r="F205" s="206" t="s">
        <v>287</v>
      </c>
      <c r="G205" s="207" t="s">
        <v>288</v>
      </c>
      <c r="H205" s="208">
        <v>2</v>
      </c>
      <c r="I205" s="209"/>
      <c r="J205" s="210">
        <f>ROUND(I205*H205,2)</f>
        <v>0</v>
      </c>
      <c r="K205" s="206" t="s">
        <v>19</v>
      </c>
      <c r="L205" s="39"/>
      <c r="M205" s="211" t="s">
        <v>19</v>
      </c>
      <c r="N205" s="212" t="s">
        <v>43</v>
      </c>
      <c r="O205" s="75"/>
      <c r="P205" s="201">
        <f>O205*H205</f>
        <v>0</v>
      </c>
      <c r="Q205" s="201">
        <v>0</v>
      </c>
      <c r="R205" s="201">
        <f>Q205*H205</f>
        <v>0</v>
      </c>
      <c r="S205" s="201">
        <v>0</v>
      </c>
      <c r="T205" s="202">
        <f>S205*H205</f>
        <v>0</v>
      </c>
      <c r="AR205" s="13" t="s">
        <v>87</v>
      </c>
      <c r="AT205" s="13" t="s">
        <v>358</v>
      </c>
      <c r="AU205" s="13" t="s">
        <v>77</v>
      </c>
      <c r="AY205" s="13" t="s">
        <v>134</v>
      </c>
      <c r="BE205" s="203">
        <f>IF(N205="základní",J205,0)</f>
        <v>0</v>
      </c>
      <c r="BF205" s="203">
        <f>IF(N205="snížená",J205,0)</f>
        <v>0</v>
      </c>
      <c r="BG205" s="203">
        <f>IF(N205="zákl. přenesená",J205,0)</f>
        <v>0</v>
      </c>
      <c r="BH205" s="203">
        <f>IF(N205="sníž. přenesená",J205,0)</f>
        <v>0</v>
      </c>
      <c r="BI205" s="203">
        <f>IF(N205="nulová",J205,0)</f>
        <v>0</v>
      </c>
      <c r="BJ205" s="13" t="s">
        <v>77</v>
      </c>
      <c r="BK205" s="203">
        <f>ROUND(I205*H205,2)</f>
        <v>0</v>
      </c>
      <c r="BL205" s="13" t="s">
        <v>87</v>
      </c>
      <c r="BM205" s="13" t="s">
        <v>415</v>
      </c>
    </row>
    <row r="206" s="1" customFormat="1" ht="14.4" customHeight="1">
      <c r="B206" s="34"/>
      <c r="C206" s="204" t="s">
        <v>72</v>
      </c>
      <c r="D206" s="204" t="s">
        <v>358</v>
      </c>
      <c r="E206" s="205" t="s">
        <v>459</v>
      </c>
      <c r="F206" s="206" t="s">
        <v>291</v>
      </c>
      <c r="G206" s="207" t="s">
        <v>288</v>
      </c>
      <c r="H206" s="208">
        <v>2</v>
      </c>
      <c r="I206" s="209"/>
      <c r="J206" s="210">
        <f>ROUND(I206*H206,2)</f>
        <v>0</v>
      </c>
      <c r="K206" s="206" t="s">
        <v>19</v>
      </c>
      <c r="L206" s="39"/>
      <c r="M206" s="211" t="s">
        <v>19</v>
      </c>
      <c r="N206" s="212" t="s">
        <v>43</v>
      </c>
      <c r="O206" s="75"/>
      <c r="P206" s="201">
        <f>O206*H206</f>
        <v>0</v>
      </c>
      <c r="Q206" s="201">
        <v>0</v>
      </c>
      <c r="R206" s="201">
        <f>Q206*H206</f>
        <v>0</v>
      </c>
      <c r="S206" s="201">
        <v>0</v>
      </c>
      <c r="T206" s="202">
        <f>S206*H206</f>
        <v>0</v>
      </c>
      <c r="AR206" s="13" t="s">
        <v>87</v>
      </c>
      <c r="AT206" s="13" t="s">
        <v>358</v>
      </c>
      <c r="AU206" s="13" t="s">
        <v>77</v>
      </c>
      <c r="AY206" s="13" t="s">
        <v>134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13" t="s">
        <v>77</v>
      </c>
      <c r="BK206" s="203">
        <f>ROUND(I206*H206,2)</f>
        <v>0</v>
      </c>
      <c r="BL206" s="13" t="s">
        <v>87</v>
      </c>
      <c r="BM206" s="13" t="s">
        <v>417</v>
      </c>
    </row>
    <row r="207" s="1" customFormat="1" ht="14.4" customHeight="1">
      <c r="B207" s="34"/>
      <c r="C207" s="204" t="s">
        <v>72</v>
      </c>
      <c r="D207" s="204" t="s">
        <v>358</v>
      </c>
      <c r="E207" s="205" t="s">
        <v>461</v>
      </c>
      <c r="F207" s="206" t="s">
        <v>462</v>
      </c>
      <c r="G207" s="207" t="s">
        <v>288</v>
      </c>
      <c r="H207" s="208">
        <v>1</v>
      </c>
      <c r="I207" s="209"/>
      <c r="J207" s="210">
        <f>ROUND(I207*H207,2)</f>
        <v>0</v>
      </c>
      <c r="K207" s="206" t="s">
        <v>19</v>
      </c>
      <c r="L207" s="39"/>
      <c r="M207" s="211" t="s">
        <v>19</v>
      </c>
      <c r="N207" s="212" t="s">
        <v>43</v>
      </c>
      <c r="O207" s="75"/>
      <c r="P207" s="201">
        <f>O207*H207</f>
        <v>0</v>
      </c>
      <c r="Q207" s="201">
        <v>0</v>
      </c>
      <c r="R207" s="201">
        <f>Q207*H207</f>
        <v>0</v>
      </c>
      <c r="S207" s="201">
        <v>0</v>
      </c>
      <c r="T207" s="202">
        <f>S207*H207</f>
        <v>0</v>
      </c>
      <c r="AR207" s="13" t="s">
        <v>87</v>
      </c>
      <c r="AT207" s="13" t="s">
        <v>358</v>
      </c>
      <c r="AU207" s="13" t="s">
        <v>77</v>
      </c>
      <c r="AY207" s="13" t="s">
        <v>134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13" t="s">
        <v>77</v>
      </c>
      <c r="BK207" s="203">
        <f>ROUND(I207*H207,2)</f>
        <v>0</v>
      </c>
      <c r="BL207" s="13" t="s">
        <v>87</v>
      </c>
      <c r="BM207" s="13" t="s">
        <v>419</v>
      </c>
    </row>
    <row r="208" s="1" customFormat="1" ht="14.4" customHeight="1">
      <c r="B208" s="34"/>
      <c r="C208" s="204" t="s">
        <v>72</v>
      </c>
      <c r="D208" s="204" t="s">
        <v>358</v>
      </c>
      <c r="E208" s="205" t="s">
        <v>464</v>
      </c>
      <c r="F208" s="206" t="s">
        <v>465</v>
      </c>
      <c r="G208" s="207" t="s">
        <v>288</v>
      </c>
      <c r="H208" s="208">
        <v>1</v>
      </c>
      <c r="I208" s="209"/>
      <c r="J208" s="210">
        <f>ROUND(I208*H208,2)</f>
        <v>0</v>
      </c>
      <c r="K208" s="206" t="s">
        <v>19</v>
      </c>
      <c r="L208" s="39"/>
      <c r="M208" s="211" t="s">
        <v>19</v>
      </c>
      <c r="N208" s="212" t="s">
        <v>43</v>
      </c>
      <c r="O208" s="75"/>
      <c r="P208" s="201">
        <f>O208*H208</f>
        <v>0</v>
      </c>
      <c r="Q208" s="201">
        <v>0</v>
      </c>
      <c r="R208" s="201">
        <f>Q208*H208</f>
        <v>0</v>
      </c>
      <c r="S208" s="201">
        <v>0</v>
      </c>
      <c r="T208" s="202">
        <f>S208*H208</f>
        <v>0</v>
      </c>
      <c r="AR208" s="13" t="s">
        <v>87</v>
      </c>
      <c r="AT208" s="13" t="s">
        <v>358</v>
      </c>
      <c r="AU208" s="13" t="s">
        <v>77</v>
      </c>
      <c r="AY208" s="13" t="s">
        <v>134</v>
      </c>
      <c r="BE208" s="203">
        <f>IF(N208="základní",J208,0)</f>
        <v>0</v>
      </c>
      <c r="BF208" s="203">
        <f>IF(N208="snížená",J208,0)</f>
        <v>0</v>
      </c>
      <c r="BG208" s="203">
        <f>IF(N208="zákl. přenesená",J208,0)</f>
        <v>0</v>
      </c>
      <c r="BH208" s="203">
        <f>IF(N208="sníž. přenesená",J208,0)</f>
        <v>0</v>
      </c>
      <c r="BI208" s="203">
        <f>IF(N208="nulová",J208,0)</f>
        <v>0</v>
      </c>
      <c r="BJ208" s="13" t="s">
        <v>77</v>
      </c>
      <c r="BK208" s="203">
        <f>ROUND(I208*H208,2)</f>
        <v>0</v>
      </c>
      <c r="BL208" s="13" t="s">
        <v>87</v>
      </c>
      <c r="BM208" s="13" t="s">
        <v>422</v>
      </c>
    </row>
    <row r="209" s="1" customFormat="1" ht="20.4" customHeight="1">
      <c r="B209" s="34"/>
      <c r="C209" s="204" t="s">
        <v>72</v>
      </c>
      <c r="D209" s="204" t="s">
        <v>358</v>
      </c>
      <c r="E209" s="205" t="s">
        <v>467</v>
      </c>
      <c r="F209" s="206" t="s">
        <v>294</v>
      </c>
      <c r="G209" s="207" t="s">
        <v>138</v>
      </c>
      <c r="H209" s="208">
        <v>1</v>
      </c>
      <c r="I209" s="209"/>
      <c r="J209" s="210">
        <f>ROUND(I209*H209,2)</f>
        <v>0</v>
      </c>
      <c r="K209" s="206" t="s">
        <v>19</v>
      </c>
      <c r="L209" s="39"/>
      <c r="M209" s="211" t="s">
        <v>19</v>
      </c>
      <c r="N209" s="212" t="s">
        <v>43</v>
      </c>
      <c r="O209" s="75"/>
      <c r="P209" s="201">
        <f>O209*H209</f>
        <v>0</v>
      </c>
      <c r="Q209" s="201">
        <v>0</v>
      </c>
      <c r="R209" s="201">
        <f>Q209*H209</f>
        <v>0</v>
      </c>
      <c r="S209" s="201">
        <v>0</v>
      </c>
      <c r="T209" s="202">
        <f>S209*H209</f>
        <v>0</v>
      </c>
      <c r="AR209" s="13" t="s">
        <v>87</v>
      </c>
      <c r="AT209" s="13" t="s">
        <v>358</v>
      </c>
      <c r="AU209" s="13" t="s">
        <v>77</v>
      </c>
      <c r="AY209" s="13" t="s">
        <v>134</v>
      </c>
      <c r="BE209" s="203">
        <f>IF(N209="základní",J209,0)</f>
        <v>0</v>
      </c>
      <c r="BF209" s="203">
        <f>IF(N209="snížená",J209,0)</f>
        <v>0</v>
      </c>
      <c r="BG209" s="203">
        <f>IF(N209="zákl. přenesená",J209,0)</f>
        <v>0</v>
      </c>
      <c r="BH209" s="203">
        <f>IF(N209="sníž. přenesená",J209,0)</f>
        <v>0</v>
      </c>
      <c r="BI209" s="203">
        <f>IF(N209="nulová",J209,0)</f>
        <v>0</v>
      </c>
      <c r="BJ209" s="13" t="s">
        <v>77</v>
      </c>
      <c r="BK209" s="203">
        <f>ROUND(I209*H209,2)</f>
        <v>0</v>
      </c>
      <c r="BL209" s="13" t="s">
        <v>87</v>
      </c>
      <c r="BM209" s="13" t="s">
        <v>424</v>
      </c>
    </row>
    <row r="210" s="9" customFormat="1" ht="25.92" customHeight="1">
      <c r="B210" s="177"/>
      <c r="C210" s="178"/>
      <c r="D210" s="179" t="s">
        <v>71</v>
      </c>
      <c r="E210" s="180" t="s">
        <v>296</v>
      </c>
      <c r="F210" s="180" t="s">
        <v>297</v>
      </c>
      <c r="G210" s="178"/>
      <c r="H210" s="178"/>
      <c r="I210" s="181"/>
      <c r="J210" s="182">
        <f>BK210</f>
        <v>0</v>
      </c>
      <c r="K210" s="178"/>
      <c r="L210" s="183"/>
      <c r="M210" s="184"/>
      <c r="N210" s="185"/>
      <c r="O210" s="185"/>
      <c r="P210" s="186">
        <f>SUM(P211:P221)</f>
        <v>0</v>
      </c>
      <c r="Q210" s="185"/>
      <c r="R210" s="186">
        <f>SUM(R211:R221)</f>
        <v>0</v>
      </c>
      <c r="S210" s="185"/>
      <c r="T210" s="187">
        <f>SUM(T211:T221)</f>
        <v>0</v>
      </c>
      <c r="AR210" s="188" t="s">
        <v>77</v>
      </c>
      <c r="AT210" s="189" t="s">
        <v>71</v>
      </c>
      <c r="AU210" s="189" t="s">
        <v>72</v>
      </c>
      <c r="AY210" s="188" t="s">
        <v>134</v>
      </c>
      <c r="BK210" s="190">
        <f>SUM(BK211:BK221)</f>
        <v>0</v>
      </c>
    </row>
    <row r="211" s="1" customFormat="1" ht="14.4" customHeight="1">
      <c r="B211" s="34"/>
      <c r="C211" s="204" t="s">
        <v>72</v>
      </c>
      <c r="D211" s="204" t="s">
        <v>358</v>
      </c>
      <c r="E211" s="205" t="s">
        <v>636</v>
      </c>
      <c r="F211" s="206" t="s">
        <v>633</v>
      </c>
      <c r="G211" s="207" t="s">
        <v>138</v>
      </c>
      <c r="H211" s="208">
        <v>1</v>
      </c>
      <c r="I211" s="209"/>
      <c r="J211" s="210">
        <f>ROUND(I211*H211,2)</f>
        <v>0</v>
      </c>
      <c r="K211" s="206" t="s">
        <v>19</v>
      </c>
      <c r="L211" s="39"/>
      <c r="M211" s="211" t="s">
        <v>19</v>
      </c>
      <c r="N211" s="212" t="s">
        <v>43</v>
      </c>
      <c r="O211" s="75"/>
      <c r="P211" s="201">
        <f>O211*H211</f>
        <v>0</v>
      </c>
      <c r="Q211" s="201">
        <v>0</v>
      </c>
      <c r="R211" s="201">
        <f>Q211*H211</f>
        <v>0</v>
      </c>
      <c r="S211" s="201">
        <v>0</v>
      </c>
      <c r="T211" s="202">
        <f>S211*H211</f>
        <v>0</v>
      </c>
      <c r="AR211" s="13" t="s">
        <v>87</v>
      </c>
      <c r="AT211" s="13" t="s">
        <v>358</v>
      </c>
      <c r="AU211" s="13" t="s">
        <v>77</v>
      </c>
      <c r="AY211" s="13" t="s">
        <v>134</v>
      </c>
      <c r="BE211" s="203">
        <f>IF(N211="základní",J211,0)</f>
        <v>0</v>
      </c>
      <c r="BF211" s="203">
        <f>IF(N211="snížená",J211,0)</f>
        <v>0</v>
      </c>
      <c r="BG211" s="203">
        <f>IF(N211="zákl. přenesená",J211,0)</f>
        <v>0</v>
      </c>
      <c r="BH211" s="203">
        <f>IF(N211="sníž. přenesená",J211,0)</f>
        <v>0</v>
      </c>
      <c r="BI211" s="203">
        <f>IF(N211="nulová",J211,0)</f>
        <v>0</v>
      </c>
      <c r="BJ211" s="13" t="s">
        <v>77</v>
      </c>
      <c r="BK211" s="203">
        <f>ROUND(I211*H211,2)</f>
        <v>0</v>
      </c>
      <c r="BL211" s="13" t="s">
        <v>87</v>
      </c>
      <c r="BM211" s="13" t="s">
        <v>427</v>
      </c>
    </row>
    <row r="212" s="1" customFormat="1" ht="14.4" customHeight="1">
      <c r="B212" s="34"/>
      <c r="C212" s="204" t="s">
        <v>72</v>
      </c>
      <c r="D212" s="204" t="s">
        <v>358</v>
      </c>
      <c r="E212" s="205" t="s">
        <v>469</v>
      </c>
      <c r="F212" s="206" t="s">
        <v>299</v>
      </c>
      <c r="G212" s="207" t="s">
        <v>138</v>
      </c>
      <c r="H212" s="208">
        <v>5</v>
      </c>
      <c r="I212" s="209"/>
      <c r="J212" s="210">
        <f>ROUND(I212*H212,2)</f>
        <v>0</v>
      </c>
      <c r="K212" s="206" t="s">
        <v>19</v>
      </c>
      <c r="L212" s="39"/>
      <c r="M212" s="211" t="s">
        <v>19</v>
      </c>
      <c r="N212" s="212" t="s">
        <v>43</v>
      </c>
      <c r="O212" s="75"/>
      <c r="P212" s="201">
        <f>O212*H212</f>
        <v>0</v>
      </c>
      <c r="Q212" s="201">
        <v>0</v>
      </c>
      <c r="R212" s="201">
        <f>Q212*H212</f>
        <v>0</v>
      </c>
      <c r="S212" s="201">
        <v>0</v>
      </c>
      <c r="T212" s="202">
        <f>S212*H212</f>
        <v>0</v>
      </c>
      <c r="AR212" s="13" t="s">
        <v>87</v>
      </c>
      <c r="AT212" s="13" t="s">
        <v>358</v>
      </c>
      <c r="AU212" s="13" t="s">
        <v>77</v>
      </c>
      <c r="AY212" s="13" t="s">
        <v>134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13" t="s">
        <v>77</v>
      </c>
      <c r="BK212" s="203">
        <f>ROUND(I212*H212,2)</f>
        <v>0</v>
      </c>
      <c r="BL212" s="13" t="s">
        <v>87</v>
      </c>
      <c r="BM212" s="13" t="s">
        <v>429</v>
      </c>
    </row>
    <row r="213" s="1" customFormat="1" ht="14.4" customHeight="1">
      <c r="B213" s="34"/>
      <c r="C213" s="204" t="s">
        <v>72</v>
      </c>
      <c r="D213" s="204" t="s">
        <v>358</v>
      </c>
      <c r="E213" s="205" t="s">
        <v>471</v>
      </c>
      <c r="F213" s="206" t="s">
        <v>302</v>
      </c>
      <c r="G213" s="207" t="s">
        <v>138</v>
      </c>
      <c r="H213" s="208">
        <v>3</v>
      </c>
      <c r="I213" s="209"/>
      <c r="J213" s="210">
        <f>ROUND(I213*H213,2)</f>
        <v>0</v>
      </c>
      <c r="K213" s="206" t="s">
        <v>19</v>
      </c>
      <c r="L213" s="39"/>
      <c r="M213" s="211" t="s">
        <v>19</v>
      </c>
      <c r="N213" s="212" t="s">
        <v>43</v>
      </c>
      <c r="O213" s="75"/>
      <c r="P213" s="201">
        <f>O213*H213</f>
        <v>0</v>
      </c>
      <c r="Q213" s="201">
        <v>0</v>
      </c>
      <c r="R213" s="201">
        <f>Q213*H213</f>
        <v>0</v>
      </c>
      <c r="S213" s="201">
        <v>0</v>
      </c>
      <c r="T213" s="202">
        <f>S213*H213</f>
        <v>0</v>
      </c>
      <c r="AR213" s="13" t="s">
        <v>87</v>
      </c>
      <c r="AT213" s="13" t="s">
        <v>358</v>
      </c>
      <c r="AU213" s="13" t="s">
        <v>77</v>
      </c>
      <c r="AY213" s="13" t="s">
        <v>134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13" t="s">
        <v>77</v>
      </c>
      <c r="BK213" s="203">
        <f>ROUND(I213*H213,2)</f>
        <v>0</v>
      </c>
      <c r="BL213" s="13" t="s">
        <v>87</v>
      </c>
      <c r="BM213" s="13" t="s">
        <v>431</v>
      </c>
    </row>
    <row r="214" s="1" customFormat="1" ht="14.4" customHeight="1">
      <c r="B214" s="34"/>
      <c r="C214" s="204" t="s">
        <v>72</v>
      </c>
      <c r="D214" s="204" t="s">
        <v>358</v>
      </c>
      <c r="E214" s="205" t="s">
        <v>473</v>
      </c>
      <c r="F214" s="206" t="s">
        <v>305</v>
      </c>
      <c r="G214" s="207" t="s">
        <v>138</v>
      </c>
      <c r="H214" s="208">
        <v>1</v>
      </c>
      <c r="I214" s="209"/>
      <c r="J214" s="210">
        <f>ROUND(I214*H214,2)</f>
        <v>0</v>
      </c>
      <c r="K214" s="206" t="s">
        <v>19</v>
      </c>
      <c r="L214" s="39"/>
      <c r="M214" s="211" t="s">
        <v>19</v>
      </c>
      <c r="N214" s="212" t="s">
        <v>43</v>
      </c>
      <c r="O214" s="75"/>
      <c r="P214" s="201">
        <f>O214*H214</f>
        <v>0</v>
      </c>
      <c r="Q214" s="201">
        <v>0</v>
      </c>
      <c r="R214" s="201">
        <f>Q214*H214</f>
        <v>0</v>
      </c>
      <c r="S214" s="201">
        <v>0</v>
      </c>
      <c r="T214" s="202">
        <f>S214*H214</f>
        <v>0</v>
      </c>
      <c r="AR214" s="13" t="s">
        <v>87</v>
      </c>
      <c r="AT214" s="13" t="s">
        <v>358</v>
      </c>
      <c r="AU214" s="13" t="s">
        <v>77</v>
      </c>
      <c r="AY214" s="13" t="s">
        <v>134</v>
      </c>
      <c r="BE214" s="203">
        <f>IF(N214="základní",J214,0)</f>
        <v>0</v>
      </c>
      <c r="BF214" s="203">
        <f>IF(N214="snížená",J214,0)</f>
        <v>0</v>
      </c>
      <c r="BG214" s="203">
        <f>IF(N214="zákl. přenesená",J214,0)</f>
        <v>0</v>
      </c>
      <c r="BH214" s="203">
        <f>IF(N214="sníž. přenesená",J214,0)</f>
        <v>0</v>
      </c>
      <c r="BI214" s="203">
        <f>IF(N214="nulová",J214,0)</f>
        <v>0</v>
      </c>
      <c r="BJ214" s="13" t="s">
        <v>77</v>
      </c>
      <c r="BK214" s="203">
        <f>ROUND(I214*H214,2)</f>
        <v>0</v>
      </c>
      <c r="BL214" s="13" t="s">
        <v>87</v>
      </c>
      <c r="BM214" s="13" t="s">
        <v>434</v>
      </c>
    </row>
    <row r="215" s="1" customFormat="1" ht="20.4" customHeight="1">
      <c r="B215" s="34"/>
      <c r="C215" s="204" t="s">
        <v>72</v>
      </c>
      <c r="D215" s="204" t="s">
        <v>358</v>
      </c>
      <c r="E215" s="205" t="s">
        <v>475</v>
      </c>
      <c r="F215" s="206" t="s">
        <v>308</v>
      </c>
      <c r="G215" s="207" t="s">
        <v>138</v>
      </c>
      <c r="H215" s="208">
        <v>3</v>
      </c>
      <c r="I215" s="209"/>
      <c r="J215" s="210">
        <f>ROUND(I215*H215,2)</f>
        <v>0</v>
      </c>
      <c r="K215" s="206" t="s">
        <v>19</v>
      </c>
      <c r="L215" s="39"/>
      <c r="M215" s="211" t="s">
        <v>19</v>
      </c>
      <c r="N215" s="212" t="s">
        <v>43</v>
      </c>
      <c r="O215" s="75"/>
      <c r="P215" s="201">
        <f>O215*H215</f>
        <v>0</v>
      </c>
      <c r="Q215" s="201">
        <v>0</v>
      </c>
      <c r="R215" s="201">
        <f>Q215*H215</f>
        <v>0</v>
      </c>
      <c r="S215" s="201">
        <v>0</v>
      </c>
      <c r="T215" s="202">
        <f>S215*H215</f>
        <v>0</v>
      </c>
      <c r="AR215" s="13" t="s">
        <v>87</v>
      </c>
      <c r="AT215" s="13" t="s">
        <v>358</v>
      </c>
      <c r="AU215" s="13" t="s">
        <v>77</v>
      </c>
      <c r="AY215" s="13" t="s">
        <v>134</v>
      </c>
      <c r="BE215" s="203">
        <f>IF(N215="základní",J215,0)</f>
        <v>0</v>
      </c>
      <c r="BF215" s="203">
        <f>IF(N215="snížená",J215,0)</f>
        <v>0</v>
      </c>
      <c r="BG215" s="203">
        <f>IF(N215="zákl. přenesená",J215,0)</f>
        <v>0</v>
      </c>
      <c r="BH215" s="203">
        <f>IF(N215="sníž. přenesená",J215,0)</f>
        <v>0</v>
      </c>
      <c r="BI215" s="203">
        <f>IF(N215="nulová",J215,0)</f>
        <v>0</v>
      </c>
      <c r="BJ215" s="13" t="s">
        <v>77</v>
      </c>
      <c r="BK215" s="203">
        <f>ROUND(I215*H215,2)</f>
        <v>0</v>
      </c>
      <c r="BL215" s="13" t="s">
        <v>87</v>
      </c>
      <c r="BM215" s="13" t="s">
        <v>436</v>
      </c>
    </row>
    <row r="216" s="1" customFormat="1" ht="14.4" customHeight="1">
      <c r="B216" s="34"/>
      <c r="C216" s="204" t="s">
        <v>72</v>
      </c>
      <c r="D216" s="204" t="s">
        <v>358</v>
      </c>
      <c r="E216" s="205" t="s">
        <v>477</v>
      </c>
      <c r="F216" s="206" t="s">
        <v>311</v>
      </c>
      <c r="G216" s="207" t="s">
        <v>138</v>
      </c>
      <c r="H216" s="208">
        <v>1</v>
      </c>
      <c r="I216" s="209"/>
      <c r="J216" s="210">
        <f>ROUND(I216*H216,2)</f>
        <v>0</v>
      </c>
      <c r="K216" s="206" t="s">
        <v>19</v>
      </c>
      <c r="L216" s="39"/>
      <c r="M216" s="211" t="s">
        <v>19</v>
      </c>
      <c r="N216" s="212" t="s">
        <v>43</v>
      </c>
      <c r="O216" s="75"/>
      <c r="P216" s="201">
        <f>O216*H216</f>
        <v>0</v>
      </c>
      <c r="Q216" s="201">
        <v>0</v>
      </c>
      <c r="R216" s="201">
        <f>Q216*H216</f>
        <v>0</v>
      </c>
      <c r="S216" s="201">
        <v>0</v>
      </c>
      <c r="T216" s="202">
        <f>S216*H216</f>
        <v>0</v>
      </c>
      <c r="AR216" s="13" t="s">
        <v>87</v>
      </c>
      <c r="AT216" s="13" t="s">
        <v>358</v>
      </c>
      <c r="AU216" s="13" t="s">
        <v>77</v>
      </c>
      <c r="AY216" s="13" t="s">
        <v>134</v>
      </c>
      <c r="BE216" s="203">
        <f>IF(N216="základní",J216,0)</f>
        <v>0</v>
      </c>
      <c r="BF216" s="203">
        <f>IF(N216="snížená",J216,0)</f>
        <v>0</v>
      </c>
      <c r="BG216" s="203">
        <f>IF(N216="zákl. přenesená",J216,0)</f>
        <v>0</v>
      </c>
      <c r="BH216" s="203">
        <f>IF(N216="sníž. přenesená",J216,0)</f>
        <v>0</v>
      </c>
      <c r="BI216" s="203">
        <f>IF(N216="nulová",J216,0)</f>
        <v>0</v>
      </c>
      <c r="BJ216" s="13" t="s">
        <v>77</v>
      </c>
      <c r="BK216" s="203">
        <f>ROUND(I216*H216,2)</f>
        <v>0</v>
      </c>
      <c r="BL216" s="13" t="s">
        <v>87</v>
      </c>
      <c r="BM216" s="13" t="s">
        <v>438</v>
      </c>
    </row>
    <row r="217" s="1" customFormat="1" ht="30.6" customHeight="1">
      <c r="B217" s="34"/>
      <c r="C217" s="204" t="s">
        <v>72</v>
      </c>
      <c r="D217" s="204" t="s">
        <v>358</v>
      </c>
      <c r="E217" s="205" t="s">
        <v>635</v>
      </c>
      <c r="F217" s="206" t="s">
        <v>278</v>
      </c>
      <c r="G217" s="207" t="s">
        <v>138</v>
      </c>
      <c r="H217" s="208">
        <v>3</v>
      </c>
      <c r="I217" s="209"/>
      <c r="J217" s="210">
        <f>ROUND(I217*H217,2)</f>
        <v>0</v>
      </c>
      <c r="K217" s="206" t="s">
        <v>19</v>
      </c>
      <c r="L217" s="39"/>
      <c r="M217" s="211" t="s">
        <v>19</v>
      </c>
      <c r="N217" s="212" t="s">
        <v>43</v>
      </c>
      <c r="O217" s="75"/>
      <c r="P217" s="201">
        <f>O217*H217</f>
        <v>0</v>
      </c>
      <c r="Q217" s="201">
        <v>0</v>
      </c>
      <c r="R217" s="201">
        <f>Q217*H217</f>
        <v>0</v>
      </c>
      <c r="S217" s="201">
        <v>0</v>
      </c>
      <c r="T217" s="202">
        <f>S217*H217</f>
        <v>0</v>
      </c>
      <c r="AR217" s="13" t="s">
        <v>87</v>
      </c>
      <c r="AT217" s="13" t="s">
        <v>358</v>
      </c>
      <c r="AU217" s="13" t="s">
        <v>77</v>
      </c>
      <c r="AY217" s="13" t="s">
        <v>134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13" t="s">
        <v>77</v>
      </c>
      <c r="BK217" s="203">
        <f>ROUND(I217*H217,2)</f>
        <v>0</v>
      </c>
      <c r="BL217" s="13" t="s">
        <v>87</v>
      </c>
      <c r="BM217" s="13" t="s">
        <v>440</v>
      </c>
    </row>
    <row r="218" s="1" customFormat="1" ht="14.4" customHeight="1">
      <c r="B218" s="34"/>
      <c r="C218" s="204" t="s">
        <v>72</v>
      </c>
      <c r="D218" s="204" t="s">
        <v>358</v>
      </c>
      <c r="E218" s="205" t="s">
        <v>480</v>
      </c>
      <c r="F218" s="206" t="s">
        <v>315</v>
      </c>
      <c r="G218" s="207" t="s">
        <v>138</v>
      </c>
      <c r="H218" s="208">
        <v>5</v>
      </c>
      <c r="I218" s="209"/>
      <c r="J218" s="210">
        <f>ROUND(I218*H218,2)</f>
        <v>0</v>
      </c>
      <c r="K218" s="206" t="s">
        <v>19</v>
      </c>
      <c r="L218" s="39"/>
      <c r="M218" s="211" t="s">
        <v>19</v>
      </c>
      <c r="N218" s="212" t="s">
        <v>43</v>
      </c>
      <c r="O218" s="75"/>
      <c r="P218" s="201">
        <f>O218*H218</f>
        <v>0</v>
      </c>
      <c r="Q218" s="201">
        <v>0</v>
      </c>
      <c r="R218" s="201">
        <f>Q218*H218</f>
        <v>0</v>
      </c>
      <c r="S218" s="201">
        <v>0</v>
      </c>
      <c r="T218" s="202">
        <f>S218*H218</f>
        <v>0</v>
      </c>
      <c r="AR218" s="13" t="s">
        <v>87</v>
      </c>
      <c r="AT218" s="13" t="s">
        <v>358</v>
      </c>
      <c r="AU218" s="13" t="s">
        <v>77</v>
      </c>
      <c r="AY218" s="13" t="s">
        <v>134</v>
      </c>
      <c r="BE218" s="203">
        <f>IF(N218="základní",J218,0)</f>
        <v>0</v>
      </c>
      <c r="BF218" s="203">
        <f>IF(N218="snížená",J218,0)</f>
        <v>0</v>
      </c>
      <c r="BG218" s="203">
        <f>IF(N218="zákl. přenesená",J218,0)</f>
        <v>0</v>
      </c>
      <c r="BH218" s="203">
        <f>IF(N218="sníž. přenesená",J218,0)</f>
        <v>0</v>
      </c>
      <c r="BI218" s="203">
        <f>IF(N218="nulová",J218,0)</f>
        <v>0</v>
      </c>
      <c r="BJ218" s="13" t="s">
        <v>77</v>
      </c>
      <c r="BK218" s="203">
        <f>ROUND(I218*H218,2)</f>
        <v>0</v>
      </c>
      <c r="BL218" s="13" t="s">
        <v>87</v>
      </c>
      <c r="BM218" s="13" t="s">
        <v>442</v>
      </c>
    </row>
    <row r="219" s="1" customFormat="1" ht="14.4" customHeight="1">
      <c r="B219" s="34"/>
      <c r="C219" s="204" t="s">
        <v>72</v>
      </c>
      <c r="D219" s="204" t="s">
        <v>358</v>
      </c>
      <c r="E219" s="205" t="s">
        <v>482</v>
      </c>
      <c r="F219" s="206" t="s">
        <v>318</v>
      </c>
      <c r="G219" s="207" t="s">
        <v>138</v>
      </c>
      <c r="H219" s="208">
        <v>8</v>
      </c>
      <c r="I219" s="209"/>
      <c r="J219" s="210">
        <f>ROUND(I219*H219,2)</f>
        <v>0</v>
      </c>
      <c r="K219" s="206" t="s">
        <v>19</v>
      </c>
      <c r="L219" s="39"/>
      <c r="M219" s="211" t="s">
        <v>19</v>
      </c>
      <c r="N219" s="212" t="s">
        <v>43</v>
      </c>
      <c r="O219" s="75"/>
      <c r="P219" s="201">
        <f>O219*H219</f>
        <v>0</v>
      </c>
      <c r="Q219" s="201">
        <v>0</v>
      </c>
      <c r="R219" s="201">
        <f>Q219*H219</f>
        <v>0</v>
      </c>
      <c r="S219" s="201">
        <v>0</v>
      </c>
      <c r="T219" s="202">
        <f>S219*H219</f>
        <v>0</v>
      </c>
      <c r="AR219" s="13" t="s">
        <v>87</v>
      </c>
      <c r="AT219" s="13" t="s">
        <v>358</v>
      </c>
      <c r="AU219" s="13" t="s">
        <v>77</v>
      </c>
      <c r="AY219" s="13" t="s">
        <v>134</v>
      </c>
      <c r="BE219" s="203">
        <f>IF(N219="základní",J219,0)</f>
        <v>0</v>
      </c>
      <c r="BF219" s="203">
        <f>IF(N219="snížená",J219,0)</f>
        <v>0</v>
      </c>
      <c r="BG219" s="203">
        <f>IF(N219="zákl. přenesená",J219,0)</f>
        <v>0</v>
      </c>
      <c r="BH219" s="203">
        <f>IF(N219="sníž. přenesená",J219,0)</f>
        <v>0</v>
      </c>
      <c r="BI219" s="203">
        <f>IF(N219="nulová",J219,0)</f>
        <v>0</v>
      </c>
      <c r="BJ219" s="13" t="s">
        <v>77</v>
      </c>
      <c r="BK219" s="203">
        <f>ROUND(I219*H219,2)</f>
        <v>0</v>
      </c>
      <c r="BL219" s="13" t="s">
        <v>87</v>
      </c>
      <c r="BM219" s="13" t="s">
        <v>445</v>
      </c>
    </row>
    <row r="220" s="1" customFormat="1" ht="14.4" customHeight="1">
      <c r="B220" s="34"/>
      <c r="C220" s="204" t="s">
        <v>72</v>
      </c>
      <c r="D220" s="204" t="s">
        <v>358</v>
      </c>
      <c r="E220" s="205" t="s">
        <v>484</v>
      </c>
      <c r="F220" s="206" t="s">
        <v>321</v>
      </c>
      <c r="G220" s="207" t="s">
        <v>138</v>
      </c>
      <c r="H220" s="208">
        <v>8</v>
      </c>
      <c r="I220" s="209"/>
      <c r="J220" s="210">
        <f>ROUND(I220*H220,2)</f>
        <v>0</v>
      </c>
      <c r="K220" s="206" t="s">
        <v>19</v>
      </c>
      <c r="L220" s="39"/>
      <c r="M220" s="211" t="s">
        <v>19</v>
      </c>
      <c r="N220" s="212" t="s">
        <v>43</v>
      </c>
      <c r="O220" s="75"/>
      <c r="P220" s="201">
        <f>O220*H220</f>
        <v>0</v>
      </c>
      <c r="Q220" s="201">
        <v>0</v>
      </c>
      <c r="R220" s="201">
        <f>Q220*H220</f>
        <v>0</v>
      </c>
      <c r="S220" s="201">
        <v>0</v>
      </c>
      <c r="T220" s="202">
        <f>S220*H220</f>
        <v>0</v>
      </c>
      <c r="AR220" s="13" t="s">
        <v>87</v>
      </c>
      <c r="AT220" s="13" t="s">
        <v>358</v>
      </c>
      <c r="AU220" s="13" t="s">
        <v>77</v>
      </c>
      <c r="AY220" s="13" t="s">
        <v>134</v>
      </c>
      <c r="BE220" s="203">
        <f>IF(N220="základní",J220,0)</f>
        <v>0</v>
      </c>
      <c r="BF220" s="203">
        <f>IF(N220="snížená",J220,0)</f>
        <v>0</v>
      </c>
      <c r="BG220" s="203">
        <f>IF(N220="zákl. přenesená",J220,0)</f>
        <v>0</v>
      </c>
      <c r="BH220" s="203">
        <f>IF(N220="sníž. přenesená",J220,0)</f>
        <v>0</v>
      </c>
      <c r="BI220" s="203">
        <f>IF(N220="nulová",J220,0)</f>
        <v>0</v>
      </c>
      <c r="BJ220" s="13" t="s">
        <v>77</v>
      </c>
      <c r="BK220" s="203">
        <f>ROUND(I220*H220,2)</f>
        <v>0</v>
      </c>
      <c r="BL220" s="13" t="s">
        <v>87</v>
      </c>
      <c r="BM220" s="13" t="s">
        <v>447</v>
      </c>
    </row>
    <row r="221" s="1" customFormat="1" ht="14.4" customHeight="1">
      <c r="B221" s="34"/>
      <c r="C221" s="204" t="s">
        <v>72</v>
      </c>
      <c r="D221" s="204" t="s">
        <v>358</v>
      </c>
      <c r="E221" s="205" t="s">
        <v>486</v>
      </c>
      <c r="F221" s="206" t="s">
        <v>324</v>
      </c>
      <c r="G221" s="207" t="s">
        <v>138</v>
      </c>
      <c r="H221" s="208">
        <v>8</v>
      </c>
      <c r="I221" s="209"/>
      <c r="J221" s="210">
        <f>ROUND(I221*H221,2)</f>
        <v>0</v>
      </c>
      <c r="K221" s="206" t="s">
        <v>19</v>
      </c>
      <c r="L221" s="39"/>
      <c r="M221" s="211" t="s">
        <v>19</v>
      </c>
      <c r="N221" s="212" t="s">
        <v>43</v>
      </c>
      <c r="O221" s="75"/>
      <c r="P221" s="201">
        <f>O221*H221</f>
        <v>0</v>
      </c>
      <c r="Q221" s="201">
        <v>0</v>
      </c>
      <c r="R221" s="201">
        <f>Q221*H221</f>
        <v>0</v>
      </c>
      <c r="S221" s="201">
        <v>0</v>
      </c>
      <c r="T221" s="202">
        <f>S221*H221</f>
        <v>0</v>
      </c>
      <c r="AR221" s="13" t="s">
        <v>87</v>
      </c>
      <c r="AT221" s="13" t="s">
        <v>358</v>
      </c>
      <c r="AU221" s="13" t="s">
        <v>77</v>
      </c>
      <c r="AY221" s="13" t="s">
        <v>134</v>
      </c>
      <c r="BE221" s="203">
        <f>IF(N221="základní",J221,0)</f>
        <v>0</v>
      </c>
      <c r="BF221" s="203">
        <f>IF(N221="snížená",J221,0)</f>
        <v>0</v>
      </c>
      <c r="BG221" s="203">
        <f>IF(N221="zákl. přenesená",J221,0)</f>
        <v>0</v>
      </c>
      <c r="BH221" s="203">
        <f>IF(N221="sníž. přenesená",J221,0)</f>
        <v>0</v>
      </c>
      <c r="BI221" s="203">
        <f>IF(N221="nulová",J221,0)</f>
        <v>0</v>
      </c>
      <c r="BJ221" s="13" t="s">
        <v>77</v>
      </c>
      <c r="BK221" s="203">
        <f>ROUND(I221*H221,2)</f>
        <v>0</v>
      </c>
      <c r="BL221" s="13" t="s">
        <v>87</v>
      </c>
      <c r="BM221" s="13" t="s">
        <v>448</v>
      </c>
    </row>
    <row r="222" s="9" customFormat="1" ht="25.92" customHeight="1">
      <c r="B222" s="177"/>
      <c r="C222" s="178"/>
      <c r="D222" s="179" t="s">
        <v>71</v>
      </c>
      <c r="E222" s="180" t="s">
        <v>326</v>
      </c>
      <c r="F222" s="180" t="s">
        <v>327</v>
      </c>
      <c r="G222" s="178"/>
      <c r="H222" s="178"/>
      <c r="I222" s="181"/>
      <c r="J222" s="182">
        <f>BK222</f>
        <v>0</v>
      </c>
      <c r="K222" s="178"/>
      <c r="L222" s="183"/>
      <c r="M222" s="184"/>
      <c r="N222" s="185"/>
      <c r="O222" s="185"/>
      <c r="P222" s="186">
        <f>SUM(P223:P241)</f>
        <v>0</v>
      </c>
      <c r="Q222" s="185"/>
      <c r="R222" s="186">
        <f>SUM(R223:R241)</f>
        <v>0</v>
      </c>
      <c r="S222" s="185"/>
      <c r="T222" s="187">
        <f>SUM(T223:T241)</f>
        <v>0</v>
      </c>
      <c r="AR222" s="188" t="s">
        <v>77</v>
      </c>
      <c r="AT222" s="189" t="s">
        <v>71</v>
      </c>
      <c r="AU222" s="189" t="s">
        <v>72</v>
      </c>
      <c r="AY222" s="188" t="s">
        <v>134</v>
      </c>
      <c r="BK222" s="190">
        <f>SUM(BK223:BK241)</f>
        <v>0</v>
      </c>
    </row>
    <row r="223" s="1" customFormat="1" ht="14.4" customHeight="1">
      <c r="B223" s="34"/>
      <c r="C223" s="204" t="s">
        <v>72</v>
      </c>
      <c r="D223" s="204" t="s">
        <v>358</v>
      </c>
      <c r="E223" s="205" t="s">
        <v>488</v>
      </c>
      <c r="F223" s="206" t="s">
        <v>489</v>
      </c>
      <c r="G223" s="207" t="s">
        <v>150</v>
      </c>
      <c r="H223" s="208">
        <v>10</v>
      </c>
      <c r="I223" s="209"/>
      <c r="J223" s="210">
        <f>ROUND(I223*H223,2)</f>
        <v>0</v>
      </c>
      <c r="K223" s="206" t="s">
        <v>19</v>
      </c>
      <c r="L223" s="39"/>
      <c r="M223" s="211" t="s">
        <v>19</v>
      </c>
      <c r="N223" s="212" t="s">
        <v>43</v>
      </c>
      <c r="O223" s="75"/>
      <c r="P223" s="201">
        <f>O223*H223</f>
        <v>0</v>
      </c>
      <c r="Q223" s="201">
        <v>0</v>
      </c>
      <c r="R223" s="201">
        <f>Q223*H223</f>
        <v>0</v>
      </c>
      <c r="S223" s="201">
        <v>0</v>
      </c>
      <c r="T223" s="202">
        <f>S223*H223</f>
        <v>0</v>
      </c>
      <c r="AR223" s="13" t="s">
        <v>87</v>
      </c>
      <c r="AT223" s="13" t="s">
        <v>358</v>
      </c>
      <c r="AU223" s="13" t="s">
        <v>77</v>
      </c>
      <c r="AY223" s="13" t="s">
        <v>134</v>
      </c>
      <c r="BE223" s="203">
        <f>IF(N223="základní",J223,0)</f>
        <v>0</v>
      </c>
      <c r="BF223" s="203">
        <f>IF(N223="snížená",J223,0)</f>
        <v>0</v>
      </c>
      <c r="BG223" s="203">
        <f>IF(N223="zákl. přenesená",J223,0)</f>
        <v>0</v>
      </c>
      <c r="BH223" s="203">
        <f>IF(N223="sníž. přenesená",J223,0)</f>
        <v>0</v>
      </c>
      <c r="BI223" s="203">
        <f>IF(N223="nulová",J223,0)</f>
        <v>0</v>
      </c>
      <c r="BJ223" s="13" t="s">
        <v>77</v>
      </c>
      <c r="BK223" s="203">
        <f>ROUND(I223*H223,2)</f>
        <v>0</v>
      </c>
      <c r="BL223" s="13" t="s">
        <v>87</v>
      </c>
      <c r="BM223" s="13" t="s">
        <v>449</v>
      </c>
    </row>
    <row r="224" s="1" customFormat="1" ht="14.4" customHeight="1">
      <c r="B224" s="34"/>
      <c r="C224" s="204" t="s">
        <v>72</v>
      </c>
      <c r="D224" s="204" t="s">
        <v>358</v>
      </c>
      <c r="E224" s="205" t="s">
        <v>491</v>
      </c>
      <c r="F224" s="206" t="s">
        <v>492</v>
      </c>
      <c r="G224" s="207" t="s">
        <v>150</v>
      </c>
      <c r="H224" s="208">
        <v>390</v>
      </c>
      <c r="I224" s="209"/>
      <c r="J224" s="210">
        <f>ROUND(I224*H224,2)</f>
        <v>0</v>
      </c>
      <c r="K224" s="206" t="s">
        <v>19</v>
      </c>
      <c r="L224" s="39"/>
      <c r="M224" s="211" t="s">
        <v>19</v>
      </c>
      <c r="N224" s="212" t="s">
        <v>43</v>
      </c>
      <c r="O224" s="75"/>
      <c r="P224" s="201">
        <f>O224*H224</f>
        <v>0</v>
      </c>
      <c r="Q224" s="201">
        <v>0</v>
      </c>
      <c r="R224" s="201">
        <f>Q224*H224</f>
        <v>0</v>
      </c>
      <c r="S224" s="201">
        <v>0</v>
      </c>
      <c r="T224" s="202">
        <f>S224*H224</f>
        <v>0</v>
      </c>
      <c r="AR224" s="13" t="s">
        <v>87</v>
      </c>
      <c r="AT224" s="13" t="s">
        <v>358</v>
      </c>
      <c r="AU224" s="13" t="s">
        <v>77</v>
      </c>
      <c r="AY224" s="13" t="s">
        <v>134</v>
      </c>
      <c r="BE224" s="203">
        <f>IF(N224="základní",J224,0)</f>
        <v>0</v>
      </c>
      <c r="BF224" s="203">
        <f>IF(N224="snížená",J224,0)</f>
        <v>0</v>
      </c>
      <c r="BG224" s="203">
        <f>IF(N224="zákl. přenesená",J224,0)</f>
        <v>0</v>
      </c>
      <c r="BH224" s="203">
        <f>IF(N224="sníž. přenesená",J224,0)</f>
        <v>0</v>
      </c>
      <c r="BI224" s="203">
        <f>IF(N224="nulová",J224,0)</f>
        <v>0</v>
      </c>
      <c r="BJ224" s="13" t="s">
        <v>77</v>
      </c>
      <c r="BK224" s="203">
        <f>ROUND(I224*H224,2)</f>
        <v>0</v>
      </c>
      <c r="BL224" s="13" t="s">
        <v>87</v>
      </c>
      <c r="BM224" s="13" t="s">
        <v>450</v>
      </c>
    </row>
    <row r="225" s="1" customFormat="1" ht="14.4" customHeight="1">
      <c r="B225" s="34"/>
      <c r="C225" s="204" t="s">
        <v>72</v>
      </c>
      <c r="D225" s="204" t="s">
        <v>358</v>
      </c>
      <c r="E225" s="205" t="s">
        <v>494</v>
      </c>
      <c r="F225" s="206" t="s">
        <v>329</v>
      </c>
      <c r="G225" s="207" t="s">
        <v>150</v>
      </c>
      <c r="H225" s="208">
        <v>550</v>
      </c>
      <c r="I225" s="209"/>
      <c r="J225" s="210">
        <f>ROUND(I225*H225,2)</f>
        <v>0</v>
      </c>
      <c r="K225" s="206" t="s">
        <v>19</v>
      </c>
      <c r="L225" s="39"/>
      <c r="M225" s="211" t="s">
        <v>19</v>
      </c>
      <c r="N225" s="212" t="s">
        <v>43</v>
      </c>
      <c r="O225" s="75"/>
      <c r="P225" s="201">
        <f>O225*H225</f>
        <v>0</v>
      </c>
      <c r="Q225" s="201">
        <v>0</v>
      </c>
      <c r="R225" s="201">
        <f>Q225*H225</f>
        <v>0</v>
      </c>
      <c r="S225" s="201">
        <v>0</v>
      </c>
      <c r="T225" s="202">
        <f>S225*H225</f>
        <v>0</v>
      </c>
      <c r="AR225" s="13" t="s">
        <v>87</v>
      </c>
      <c r="AT225" s="13" t="s">
        <v>358</v>
      </c>
      <c r="AU225" s="13" t="s">
        <v>77</v>
      </c>
      <c r="AY225" s="13" t="s">
        <v>134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13" t="s">
        <v>77</v>
      </c>
      <c r="BK225" s="203">
        <f>ROUND(I225*H225,2)</f>
        <v>0</v>
      </c>
      <c r="BL225" s="13" t="s">
        <v>87</v>
      </c>
      <c r="BM225" s="13" t="s">
        <v>452</v>
      </c>
    </row>
    <row r="226" s="1" customFormat="1" ht="14.4" customHeight="1">
      <c r="B226" s="34"/>
      <c r="C226" s="204" t="s">
        <v>72</v>
      </c>
      <c r="D226" s="204" t="s">
        <v>358</v>
      </c>
      <c r="E226" s="205" t="s">
        <v>496</v>
      </c>
      <c r="F226" s="206" t="s">
        <v>497</v>
      </c>
      <c r="G226" s="207" t="s">
        <v>150</v>
      </c>
      <c r="H226" s="208">
        <v>550</v>
      </c>
      <c r="I226" s="209"/>
      <c r="J226" s="210">
        <f>ROUND(I226*H226,2)</f>
        <v>0</v>
      </c>
      <c r="K226" s="206" t="s">
        <v>19</v>
      </c>
      <c r="L226" s="39"/>
      <c r="M226" s="211" t="s">
        <v>19</v>
      </c>
      <c r="N226" s="212" t="s">
        <v>43</v>
      </c>
      <c r="O226" s="75"/>
      <c r="P226" s="201">
        <f>O226*H226</f>
        <v>0</v>
      </c>
      <c r="Q226" s="201">
        <v>0</v>
      </c>
      <c r="R226" s="201">
        <f>Q226*H226</f>
        <v>0</v>
      </c>
      <c r="S226" s="201">
        <v>0</v>
      </c>
      <c r="T226" s="202">
        <f>S226*H226</f>
        <v>0</v>
      </c>
      <c r="AR226" s="13" t="s">
        <v>87</v>
      </c>
      <c r="AT226" s="13" t="s">
        <v>358</v>
      </c>
      <c r="AU226" s="13" t="s">
        <v>77</v>
      </c>
      <c r="AY226" s="13" t="s">
        <v>134</v>
      </c>
      <c r="BE226" s="203">
        <f>IF(N226="základní",J226,0)</f>
        <v>0</v>
      </c>
      <c r="BF226" s="203">
        <f>IF(N226="snížená",J226,0)</f>
        <v>0</v>
      </c>
      <c r="BG226" s="203">
        <f>IF(N226="zákl. přenesená",J226,0)</f>
        <v>0</v>
      </c>
      <c r="BH226" s="203">
        <f>IF(N226="sníž. přenesená",J226,0)</f>
        <v>0</v>
      </c>
      <c r="BI226" s="203">
        <f>IF(N226="nulová",J226,0)</f>
        <v>0</v>
      </c>
      <c r="BJ226" s="13" t="s">
        <v>77</v>
      </c>
      <c r="BK226" s="203">
        <f>ROUND(I226*H226,2)</f>
        <v>0</v>
      </c>
      <c r="BL226" s="13" t="s">
        <v>87</v>
      </c>
      <c r="BM226" s="13" t="s">
        <v>454</v>
      </c>
    </row>
    <row r="227" s="1" customFormat="1" ht="14.4" customHeight="1">
      <c r="B227" s="34"/>
      <c r="C227" s="204" t="s">
        <v>72</v>
      </c>
      <c r="D227" s="204" t="s">
        <v>358</v>
      </c>
      <c r="E227" s="205" t="s">
        <v>499</v>
      </c>
      <c r="F227" s="206" t="s">
        <v>500</v>
      </c>
      <c r="G227" s="207" t="s">
        <v>150</v>
      </c>
      <c r="H227" s="208">
        <v>650</v>
      </c>
      <c r="I227" s="209"/>
      <c r="J227" s="210">
        <f>ROUND(I227*H227,2)</f>
        <v>0</v>
      </c>
      <c r="K227" s="206" t="s">
        <v>19</v>
      </c>
      <c r="L227" s="39"/>
      <c r="M227" s="211" t="s">
        <v>19</v>
      </c>
      <c r="N227" s="212" t="s">
        <v>43</v>
      </c>
      <c r="O227" s="75"/>
      <c r="P227" s="201">
        <f>O227*H227</f>
        <v>0</v>
      </c>
      <c r="Q227" s="201">
        <v>0</v>
      </c>
      <c r="R227" s="201">
        <f>Q227*H227</f>
        <v>0</v>
      </c>
      <c r="S227" s="201">
        <v>0</v>
      </c>
      <c r="T227" s="202">
        <f>S227*H227</f>
        <v>0</v>
      </c>
      <c r="AR227" s="13" t="s">
        <v>87</v>
      </c>
      <c r="AT227" s="13" t="s">
        <v>358</v>
      </c>
      <c r="AU227" s="13" t="s">
        <v>77</v>
      </c>
      <c r="AY227" s="13" t="s">
        <v>134</v>
      </c>
      <c r="BE227" s="203">
        <f>IF(N227="základní",J227,0)</f>
        <v>0</v>
      </c>
      <c r="BF227" s="203">
        <f>IF(N227="snížená",J227,0)</f>
        <v>0</v>
      </c>
      <c r="BG227" s="203">
        <f>IF(N227="zákl. přenesená",J227,0)</f>
        <v>0</v>
      </c>
      <c r="BH227" s="203">
        <f>IF(N227="sníž. přenesená",J227,0)</f>
        <v>0</v>
      </c>
      <c r="BI227" s="203">
        <f>IF(N227="nulová",J227,0)</f>
        <v>0</v>
      </c>
      <c r="BJ227" s="13" t="s">
        <v>77</v>
      </c>
      <c r="BK227" s="203">
        <f>ROUND(I227*H227,2)</f>
        <v>0</v>
      </c>
      <c r="BL227" s="13" t="s">
        <v>87</v>
      </c>
      <c r="BM227" s="13" t="s">
        <v>456</v>
      </c>
    </row>
    <row r="228" s="1" customFormat="1" ht="14.4" customHeight="1">
      <c r="B228" s="34"/>
      <c r="C228" s="204" t="s">
        <v>72</v>
      </c>
      <c r="D228" s="204" t="s">
        <v>358</v>
      </c>
      <c r="E228" s="205" t="s">
        <v>637</v>
      </c>
      <c r="F228" s="206" t="s">
        <v>332</v>
      </c>
      <c r="G228" s="207" t="s">
        <v>150</v>
      </c>
      <c r="H228" s="208">
        <v>390</v>
      </c>
      <c r="I228" s="209"/>
      <c r="J228" s="210">
        <f>ROUND(I228*H228,2)</f>
        <v>0</v>
      </c>
      <c r="K228" s="206" t="s">
        <v>19</v>
      </c>
      <c r="L228" s="39"/>
      <c r="M228" s="211" t="s">
        <v>19</v>
      </c>
      <c r="N228" s="212" t="s">
        <v>43</v>
      </c>
      <c r="O228" s="75"/>
      <c r="P228" s="201">
        <f>O228*H228</f>
        <v>0</v>
      </c>
      <c r="Q228" s="201">
        <v>0</v>
      </c>
      <c r="R228" s="201">
        <f>Q228*H228</f>
        <v>0</v>
      </c>
      <c r="S228" s="201">
        <v>0</v>
      </c>
      <c r="T228" s="202">
        <f>S228*H228</f>
        <v>0</v>
      </c>
      <c r="AR228" s="13" t="s">
        <v>87</v>
      </c>
      <c r="AT228" s="13" t="s">
        <v>358</v>
      </c>
      <c r="AU228" s="13" t="s">
        <v>77</v>
      </c>
      <c r="AY228" s="13" t="s">
        <v>134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13" t="s">
        <v>77</v>
      </c>
      <c r="BK228" s="203">
        <f>ROUND(I228*H228,2)</f>
        <v>0</v>
      </c>
      <c r="BL228" s="13" t="s">
        <v>87</v>
      </c>
      <c r="BM228" s="13" t="s">
        <v>458</v>
      </c>
    </row>
    <row r="229" s="1" customFormat="1" ht="14.4" customHeight="1">
      <c r="B229" s="34"/>
      <c r="C229" s="204" t="s">
        <v>72</v>
      </c>
      <c r="D229" s="204" t="s">
        <v>358</v>
      </c>
      <c r="E229" s="205" t="s">
        <v>570</v>
      </c>
      <c r="F229" s="206" t="s">
        <v>571</v>
      </c>
      <c r="G229" s="207" t="s">
        <v>150</v>
      </c>
      <c r="H229" s="208">
        <v>20</v>
      </c>
      <c r="I229" s="209"/>
      <c r="J229" s="210">
        <f>ROUND(I229*H229,2)</f>
        <v>0</v>
      </c>
      <c r="K229" s="206" t="s">
        <v>19</v>
      </c>
      <c r="L229" s="39"/>
      <c r="M229" s="211" t="s">
        <v>19</v>
      </c>
      <c r="N229" s="212" t="s">
        <v>43</v>
      </c>
      <c r="O229" s="75"/>
      <c r="P229" s="201">
        <f>O229*H229</f>
        <v>0</v>
      </c>
      <c r="Q229" s="201">
        <v>0</v>
      </c>
      <c r="R229" s="201">
        <f>Q229*H229</f>
        <v>0</v>
      </c>
      <c r="S229" s="201">
        <v>0</v>
      </c>
      <c r="T229" s="202">
        <f>S229*H229</f>
        <v>0</v>
      </c>
      <c r="AR229" s="13" t="s">
        <v>87</v>
      </c>
      <c r="AT229" s="13" t="s">
        <v>358</v>
      </c>
      <c r="AU229" s="13" t="s">
        <v>77</v>
      </c>
      <c r="AY229" s="13" t="s">
        <v>134</v>
      </c>
      <c r="BE229" s="203">
        <f>IF(N229="základní",J229,0)</f>
        <v>0</v>
      </c>
      <c r="BF229" s="203">
        <f>IF(N229="snížená",J229,0)</f>
        <v>0</v>
      </c>
      <c r="BG229" s="203">
        <f>IF(N229="zákl. přenesená",J229,0)</f>
        <v>0</v>
      </c>
      <c r="BH229" s="203">
        <f>IF(N229="sníž. přenesená",J229,0)</f>
        <v>0</v>
      </c>
      <c r="BI229" s="203">
        <f>IF(N229="nulová",J229,0)</f>
        <v>0</v>
      </c>
      <c r="BJ229" s="13" t="s">
        <v>77</v>
      </c>
      <c r="BK229" s="203">
        <f>ROUND(I229*H229,2)</f>
        <v>0</v>
      </c>
      <c r="BL229" s="13" t="s">
        <v>87</v>
      </c>
      <c r="BM229" s="13" t="s">
        <v>460</v>
      </c>
    </row>
    <row r="230" s="1" customFormat="1" ht="14.4" customHeight="1">
      <c r="B230" s="34"/>
      <c r="C230" s="204" t="s">
        <v>72</v>
      </c>
      <c r="D230" s="204" t="s">
        <v>358</v>
      </c>
      <c r="E230" s="205" t="s">
        <v>573</v>
      </c>
      <c r="F230" s="206" t="s">
        <v>574</v>
      </c>
      <c r="G230" s="207" t="s">
        <v>138</v>
      </c>
      <c r="H230" s="208">
        <v>6</v>
      </c>
      <c r="I230" s="209"/>
      <c r="J230" s="210">
        <f>ROUND(I230*H230,2)</f>
        <v>0</v>
      </c>
      <c r="K230" s="206" t="s">
        <v>19</v>
      </c>
      <c r="L230" s="39"/>
      <c r="M230" s="211" t="s">
        <v>19</v>
      </c>
      <c r="N230" s="212" t="s">
        <v>43</v>
      </c>
      <c r="O230" s="75"/>
      <c r="P230" s="201">
        <f>O230*H230</f>
        <v>0</v>
      </c>
      <c r="Q230" s="201">
        <v>0</v>
      </c>
      <c r="R230" s="201">
        <f>Q230*H230</f>
        <v>0</v>
      </c>
      <c r="S230" s="201">
        <v>0</v>
      </c>
      <c r="T230" s="202">
        <f>S230*H230</f>
        <v>0</v>
      </c>
      <c r="AR230" s="13" t="s">
        <v>87</v>
      </c>
      <c r="AT230" s="13" t="s">
        <v>358</v>
      </c>
      <c r="AU230" s="13" t="s">
        <v>77</v>
      </c>
      <c r="AY230" s="13" t="s">
        <v>134</v>
      </c>
      <c r="BE230" s="203">
        <f>IF(N230="základní",J230,0)</f>
        <v>0</v>
      </c>
      <c r="BF230" s="203">
        <f>IF(N230="snížená",J230,0)</f>
        <v>0</v>
      </c>
      <c r="BG230" s="203">
        <f>IF(N230="zákl. přenesená",J230,0)</f>
        <v>0</v>
      </c>
      <c r="BH230" s="203">
        <f>IF(N230="sníž. přenesená",J230,0)</f>
        <v>0</v>
      </c>
      <c r="BI230" s="203">
        <f>IF(N230="nulová",J230,0)</f>
        <v>0</v>
      </c>
      <c r="BJ230" s="13" t="s">
        <v>77</v>
      </c>
      <c r="BK230" s="203">
        <f>ROUND(I230*H230,2)</f>
        <v>0</v>
      </c>
      <c r="BL230" s="13" t="s">
        <v>87</v>
      </c>
      <c r="BM230" s="13" t="s">
        <v>463</v>
      </c>
    </row>
    <row r="231" s="1" customFormat="1" ht="14.4" customHeight="1">
      <c r="B231" s="34"/>
      <c r="C231" s="204" t="s">
        <v>72</v>
      </c>
      <c r="D231" s="204" t="s">
        <v>358</v>
      </c>
      <c r="E231" s="205" t="s">
        <v>575</v>
      </c>
      <c r="F231" s="206" t="s">
        <v>576</v>
      </c>
      <c r="G231" s="207" t="s">
        <v>138</v>
      </c>
      <c r="H231" s="208">
        <v>6</v>
      </c>
      <c r="I231" s="209"/>
      <c r="J231" s="210">
        <f>ROUND(I231*H231,2)</f>
        <v>0</v>
      </c>
      <c r="K231" s="206" t="s">
        <v>19</v>
      </c>
      <c r="L231" s="39"/>
      <c r="M231" s="211" t="s">
        <v>19</v>
      </c>
      <c r="N231" s="212" t="s">
        <v>43</v>
      </c>
      <c r="O231" s="75"/>
      <c r="P231" s="201">
        <f>O231*H231</f>
        <v>0</v>
      </c>
      <c r="Q231" s="201">
        <v>0</v>
      </c>
      <c r="R231" s="201">
        <f>Q231*H231</f>
        <v>0</v>
      </c>
      <c r="S231" s="201">
        <v>0</v>
      </c>
      <c r="T231" s="202">
        <f>S231*H231</f>
        <v>0</v>
      </c>
      <c r="AR231" s="13" t="s">
        <v>87</v>
      </c>
      <c r="AT231" s="13" t="s">
        <v>358</v>
      </c>
      <c r="AU231" s="13" t="s">
        <v>77</v>
      </c>
      <c r="AY231" s="13" t="s">
        <v>134</v>
      </c>
      <c r="BE231" s="203">
        <f>IF(N231="základní",J231,0)</f>
        <v>0</v>
      </c>
      <c r="BF231" s="203">
        <f>IF(N231="snížená",J231,0)</f>
        <v>0</v>
      </c>
      <c r="BG231" s="203">
        <f>IF(N231="zákl. přenesená",J231,0)</f>
        <v>0</v>
      </c>
      <c r="BH231" s="203">
        <f>IF(N231="sníž. přenesená",J231,0)</f>
        <v>0</v>
      </c>
      <c r="BI231" s="203">
        <f>IF(N231="nulová",J231,0)</f>
        <v>0</v>
      </c>
      <c r="BJ231" s="13" t="s">
        <v>77</v>
      </c>
      <c r="BK231" s="203">
        <f>ROUND(I231*H231,2)</f>
        <v>0</v>
      </c>
      <c r="BL231" s="13" t="s">
        <v>87</v>
      </c>
      <c r="BM231" s="13" t="s">
        <v>466</v>
      </c>
    </row>
    <row r="232" s="1" customFormat="1" ht="14.4" customHeight="1">
      <c r="B232" s="34"/>
      <c r="C232" s="204" t="s">
        <v>72</v>
      </c>
      <c r="D232" s="204" t="s">
        <v>358</v>
      </c>
      <c r="E232" s="205" t="s">
        <v>504</v>
      </c>
      <c r="F232" s="206" t="s">
        <v>335</v>
      </c>
      <c r="G232" s="207" t="s">
        <v>138</v>
      </c>
      <c r="H232" s="208">
        <v>3</v>
      </c>
      <c r="I232" s="209"/>
      <c r="J232" s="210">
        <f>ROUND(I232*H232,2)</f>
        <v>0</v>
      </c>
      <c r="K232" s="206" t="s">
        <v>19</v>
      </c>
      <c r="L232" s="39"/>
      <c r="M232" s="211" t="s">
        <v>19</v>
      </c>
      <c r="N232" s="212" t="s">
        <v>43</v>
      </c>
      <c r="O232" s="75"/>
      <c r="P232" s="201">
        <f>O232*H232</f>
        <v>0</v>
      </c>
      <c r="Q232" s="201">
        <v>0</v>
      </c>
      <c r="R232" s="201">
        <f>Q232*H232</f>
        <v>0</v>
      </c>
      <c r="S232" s="201">
        <v>0</v>
      </c>
      <c r="T232" s="202">
        <f>S232*H232</f>
        <v>0</v>
      </c>
      <c r="AR232" s="13" t="s">
        <v>87</v>
      </c>
      <c r="AT232" s="13" t="s">
        <v>358</v>
      </c>
      <c r="AU232" s="13" t="s">
        <v>77</v>
      </c>
      <c r="AY232" s="13" t="s">
        <v>134</v>
      </c>
      <c r="BE232" s="203">
        <f>IF(N232="základní",J232,0)</f>
        <v>0</v>
      </c>
      <c r="BF232" s="203">
        <f>IF(N232="snížená",J232,0)</f>
        <v>0</v>
      </c>
      <c r="BG232" s="203">
        <f>IF(N232="zákl. přenesená",J232,0)</f>
        <v>0</v>
      </c>
      <c r="BH232" s="203">
        <f>IF(N232="sníž. přenesená",J232,0)</f>
        <v>0</v>
      </c>
      <c r="BI232" s="203">
        <f>IF(N232="nulová",J232,0)</f>
        <v>0</v>
      </c>
      <c r="BJ232" s="13" t="s">
        <v>77</v>
      </c>
      <c r="BK232" s="203">
        <f>ROUND(I232*H232,2)</f>
        <v>0</v>
      </c>
      <c r="BL232" s="13" t="s">
        <v>87</v>
      </c>
      <c r="BM232" s="13" t="s">
        <v>468</v>
      </c>
    </row>
    <row r="233" s="1" customFormat="1" ht="14.4" customHeight="1">
      <c r="B233" s="34"/>
      <c r="C233" s="204" t="s">
        <v>72</v>
      </c>
      <c r="D233" s="204" t="s">
        <v>358</v>
      </c>
      <c r="E233" s="205" t="s">
        <v>506</v>
      </c>
      <c r="F233" s="206" t="s">
        <v>507</v>
      </c>
      <c r="G233" s="207" t="s">
        <v>150</v>
      </c>
      <c r="H233" s="208">
        <v>60</v>
      </c>
      <c r="I233" s="209"/>
      <c r="J233" s="210">
        <f>ROUND(I233*H233,2)</f>
        <v>0</v>
      </c>
      <c r="K233" s="206" t="s">
        <v>19</v>
      </c>
      <c r="L233" s="39"/>
      <c r="M233" s="211" t="s">
        <v>19</v>
      </c>
      <c r="N233" s="212" t="s">
        <v>43</v>
      </c>
      <c r="O233" s="75"/>
      <c r="P233" s="201">
        <f>O233*H233</f>
        <v>0</v>
      </c>
      <c r="Q233" s="201">
        <v>0</v>
      </c>
      <c r="R233" s="201">
        <f>Q233*H233</f>
        <v>0</v>
      </c>
      <c r="S233" s="201">
        <v>0</v>
      </c>
      <c r="T233" s="202">
        <f>S233*H233</f>
        <v>0</v>
      </c>
      <c r="AR233" s="13" t="s">
        <v>87</v>
      </c>
      <c r="AT233" s="13" t="s">
        <v>358</v>
      </c>
      <c r="AU233" s="13" t="s">
        <v>77</v>
      </c>
      <c r="AY233" s="13" t="s">
        <v>134</v>
      </c>
      <c r="BE233" s="203">
        <f>IF(N233="základní",J233,0)</f>
        <v>0</v>
      </c>
      <c r="BF233" s="203">
        <f>IF(N233="snížená",J233,0)</f>
        <v>0</v>
      </c>
      <c r="BG233" s="203">
        <f>IF(N233="zákl. přenesená",J233,0)</f>
        <v>0</v>
      </c>
      <c r="BH233" s="203">
        <f>IF(N233="sníž. přenesená",J233,0)</f>
        <v>0</v>
      </c>
      <c r="BI233" s="203">
        <f>IF(N233="nulová",J233,0)</f>
        <v>0</v>
      </c>
      <c r="BJ233" s="13" t="s">
        <v>77</v>
      </c>
      <c r="BK233" s="203">
        <f>ROUND(I233*H233,2)</f>
        <v>0</v>
      </c>
      <c r="BL233" s="13" t="s">
        <v>87</v>
      </c>
      <c r="BM233" s="13" t="s">
        <v>638</v>
      </c>
    </row>
    <row r="234" s="1" customFormat="1" ht="14.4" customHeight="1">
      <c r="B234" s="34"/>
      <c r="C234" s="204" t="s">
        <v>72</v>
      </c>
      <c r="D234" s="204" t="s">
        <v>358</v>
      </c>
      <c r="E234" s="205" t="s">
        <v>509</v>
      </c>
      <c r="F234" s="206" t="s">
        <v>338</v>
      </c>
      <c r="G234" s="207" t="s">
        <v>150</v>
      </c>
      <c r="H234" s="208">
        <v>60</v>
      </c>
      <c r="I234" s="209"/>
      <c r="J234" s="210">
        <f>ROUND(I234*H234,2)</f>
        <v>0</v>
      </c>
      <c r="K234" s="206" t="s">
        <v>19</v>
      </c>
      <c r="L234" s="39"/>
      <c r="M234" s="211" t="s">
        <v>19</v>
      </c>
      <c r="N234" s="212" t="s">
        <v>43</v>
      </c>
      <c r="O234" s="75"/>
      <c r="P234" s="201">
        <f>O234*H234</f>
        <v>0</v>
      </c>
      <c r="Q234" s="201">
        <v>0</v>
      </c>
      <c r="R234" s="201">
        <f>Q234*H234</f>
        <v>0</v>
      </c>
      <c r="S234" s="201">
        <v>0</v>
      </c>
      <c r="T234" s="202">
        <f>S234*H234</f>
        <v>0</v>
      </c>
      <c r="AR234" s="13" t="s">
        <v>87</v>
      </c>
      <c r="AT234" s="13" t="s">
        <v>358</v>
      </c>
      <c r="AU234" s="13" t="s">
        <v>77</v>
      </c>
      <c r="AY234" s="13" t="s">
        <v>134</v>
      </c>
      <c r="BE234" s="203">
        <f>IF(N234="základní",J234,0)</f>
        <v>0</v>
      </c>
      <c r="BF234" s="203">
        <f>IF(N234="snížená",J234,0)</f>
        <v>0</v>
      </c>
      <c r="BG234" s="203">
        <f>IF(N234="zákl. přenesená",J234,0)</f>
        <v>0</v>
      </c>
      <c r="BH234" s="203">
        <f>IF(N234="sníž. přenesená",J234,0)</f>
        <v>0</v>
      </c>
      <c r="BI234" s="203">
        <f>IF(N234="nulová",J234,0)</f>
        <v>0</v>
      </c>
      <c r="BJ234" s="13" t="s">
        <v>77</v>
      </c>
      <c r="BK234" s="203">
        <f>ROUND(I234*H234,2)</f>
        <v>0</v>
      </c>
      <c r="BL234" s="13" t="s">
        <v>87</v>
      </c>
      <c r="BM234" s="13" t="s">
        <v>470</v>
      </c>
    </row>
    <row r="235" s="1" customFormat="1" ht="14.4" customHeight="1">
      <c r="B235" s="34"/>
      <c r="C235" s="204" t="s">
        <v>72</v>
      </c>
      <c r="D235" s="204" t="s">
        <v>358</v>
      </c>
      <c r="E235" s="205" t="s">
        <v>511</v>
      </c>
      <c r="F235" s="206" t="s">
        <v>341</v>
      </c>
      <c r="G235" s="207" t="s">
        <v>138</v>
      </c>
      <c r="H235" s="208">
        <v>120</v>
      </c>
      <c r="I235" s="209"/>
      <c r="J235" s="210">
        <f>ROUND(I235*H235,2)</f>
        <v>0</v>
      </c>
      <c r="K235" s="206" t="s">
        <v>19</v>
      </c>
      <c r="L235" s="39"/>
      <c r="M235" s="211" t="s">
        <v>19</v>
      </c>
      <c r="N235" s="212" t="s">
        <v>43</v>
      </c>
      <c r="O235" s="75"/>
      <c r="P235" s="201">
        <f>O235*H235</f>
        <v>0</v>
      </c>
      <c r="Q235" s="201">
        <v>0</v>
      </c>
      <c r="R235" s="201">
        <f>Q235*H235</f>
        <v>0</v>
      </c>
      <c r="S235" s="201">
        <v>0</v>
      </c>
      <c r="T235" s="202">
        <f>S235*H235</f>
        <v>0</v>
      </c>
      <c r="AR235" s="13" t="s">
        <v>87</v>
      </c>
      <c r="AT235" s="13" t="s">
        <v>358</v>
      </c>
      <c r="AU235" s="13" t="s">
        <v>77</v>
      </c>
      <c r="AY235" s="13" t="s">
        <v>134</v>
      </c>
      <c r="BE235" s="203">
        <f>IF(N235="základní",J235,0)</f>
        <v>0</v>
      </c>
      <c r="BF235" s="203">
        <f>IF(N235="snížená",J235,0)</f>
        <v>0</v>
      </c>
      <c r="BG235" s="203">
        <f>IF(N235="zákl. přenesená",J235,0)</f>
        <v>0</v>
      </c>
      <c r="BH235" s="203">
        <f>IF(N235="sníž. přenesená",J235,0)</f>
        <v>0</v>
      </c>
      <c r="BI235" s="203">
        <f>IF(N235="nulová",J235,0)</f>
        <v>0</v>
      </c>
      <c r="BJ235" s="13" t="s">
        <v>77</v>
      </c>
      <c r="BK235" s="203">
        <f>ROUND(I235*H235,2)</f>
        <v>0</v>
      </c>
      <c r="BL235" s="13" t="s">
        <v>87</v>
      </c>
      <c r="BM235" s="13" t="s">
        <v>472</v>
      </c>
    </row>
    <row r="236" s="1" customFormat="1" ht="14.4" customHeight="1">
      <c r="B236" s="34"/>
      <c r="C236" s="204" t="s">
        <v>72</v>
      </c>
      <c r="D236" s="204" t="s">
        <v>358</v>
      </c>
      <c r="E236" s="205" t="s">
        <v>513</v>
      </c>
      <c r="F236" s="206" t="s">
        <v>344</v>
      </c>
      <c r="G236" s="207" t="s">
        <v>138</v>
      </c>
      <c r="H236" s="208">
        <v>36</v>
      </c>
      <c r="I236" s="209"/>
      <c r="J236" s="210">
        <f>ROUND(I236*H236,2)</f>
        <v>0</v>
      </c>
      <c r="K236" s="206" t="s">
        <v>19</v>
      </c>
      <c r="L236" s="39"/>
      <c r="M236" s="211" t="s">
        <v>19</v>
      </c>
      <c r="N236" s="212" t="s">
        <v>43</v>
      </c>
      <c r="O236" s="75"/>
      <c r="P236" s="201">
        <f>O236*H236</f>
        <v>0</v>
      </c>
      <c r="Q236" s="201">
        <v>0</v>
      </c>
      <c r="R236" s="201">
        <f>Q236*H236</f>
        <v>0</v>
      </c>
      <c r="S236" s="201">
        <v>0</v>
      </c>
      <c r="T236" s="202">
        <f>S236*H236</f>
        <v>0</v>
      </c>
      <c r="AR236" s="13" t="s">
        <v>87</v>
      </c>
      <c r="AT236" s="13" t="s">
        <v>358</v>
      </c>
      <c r="AU236" s="13" t="s">
        <v>77</v>
      </c>
      <c r="AY236" s="13" t="s">
        <v>134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13" t="s">
        <v>77</v>
      </c>
      <c r="BK236" s="203">
        <f>ROUND(I236*H236,2)</f>
        <v>0</v>
      </c>
      <c r="BL236" s="13" t="s">
        <v>87</v>
      </c>
      <c r="BM236" s="13" t="s">
        <v>474</v>
      </c>
    </row>
    <row r="237" s="1" customFormat="1" ht="14.4" customHeight="1">
      <c r="B237" s="34"/>
      <c r="C237" s="204" t="s">
        <v>72</v>
      </c>
      <c r="D237" s="204" t="s">
        <v>358</v>
      </c>
      <c r="E237" s="205" t="s">
        <v>515</v>
      </c>
      <c r="F237" s="206" t="s">
        <v>347</v>
      </c>
      <c r="G237" s="207" t="s">
        <v>150</v>
      </c>
      <c r="H237" s="208">
        <v>120</v>
      </c>
      <c r="I237" s="209"/>
      <c r="J237" s="210">
        <f>ROUND(I237*H237,2)</f>
        <v>0</v>
      </c>
      <c r="K237" s="206" t="s">
        <v>19</v>
      </c>
      <c r="L237" s="39"/>
      <c r="M237" s="211" t="s">
        <v>19</v>
      </c>
      <c r="N237" s="212" t="s">
        <v>43</v>
      </c>
      <c r="O237" s="75"/>
      <c r="P237" s="201">
        <f>O237*H237</f>
        <v>0</v>
      </c>
      <c r="Q237" s="201">
        <v>0</v>
      </c>
      <c r="R237" s="201">
        <f>Q237*H237</f>
        <v>0</v>
      </c>
      <c r="S237" s="201">
        <v>0</v>
      </c>
      <c r="T237" s="202">
        <f>S237*H237</f>
        <v>0</v>
      </c>
      <c r="AR237" s="13" t="s">
        <v>87</v>
      </c>
      <c r="AT237" s="13" t="s">
        <v>358</v>
      </c>
      <c r="AU237" s="13" t="s">
        <v>77</v>
      </c>
      <c r="AY237" s="13" t="s">
        <v>134</v>
      </c>
      <c r="BE237" s="203">
        <f>IF(N237="základní",J237,0)</f>
        <v>0</v>
      </c>
      <c r="BF237" s="203">
        <f>IF(N237="snížená",J237,0)</f>
        <v>0</v>
      </c>
      <c r="BG237" s="203">
        <f>IF(N237="zákl. přenesená",J237,0)</f>
        <v>0</v>
      </c>
      <c r="BH237" s="203">
        <f>IF(N237="sníž. přenesená",J237,0)</f>
        <v>0</v>
      </c>
      <c r="BI237" s="203">
        <f>IF(N237="nulová",J237,0)</f>
        <v>0</v>
      </c>
      <c r="BJ237" s="13" t="s">
        <v>77</v>
      </c>
      <c r="BK237" s="203">
        <f>ROUND(I237*H237,2)</f>
        <v>0</v>
      </c>
      <c r="BL237" s="13" t="s">
        <v>87</v>
      </c>
      <c r="BM237" s="13" t="s">
        <v>476</v>
      </c>
    </row>
    <row r="238" s="1" customFormat="1" ht="14.4" customHeight="1">
      <c r="B238" s="34"/>
      <c r="C238" s="204" t="s">
        <v>72</v>
      </c>
      <c r="D238" s="204" t="s">
        <v>358</v>
      </c>
      <c r="E238" s="205" t="s">
        <v>517</v>
      </c>
      <c r="F238" s="206" t="s">
        <v>350</v>
      </c>
      <c r="G238" s="207" t="s">
        <v>138</v>
      </c>
      <c r="H238" s="208">
        <v>240</v>
      </c>
      <c r="I238" s="209"/>
      <c r="J238" s="210">
        <f>ROUND(I238*H238,2)</f>
        <v>0</v>
      </c>
      <c r="K238" s="206" t="s">
        <v>19</v>
      </c>
      <c r="L238" s="39"/>
      <c r="M238" s="211" t="s">
        <v>19</v>
      </c>
      <c r="N238" s="212" t="s">
        <v>43</v>
      </c>
      <c r="O238" s="75"/>
      <c r="P238" s="201">
        <f>O238*H238</f>
        <v>0</v>
      </c>
      <c r="Q238" s="201">
        <v>0</v>
      </c>
      <c r="R238" s="201">
        <f>Q238*H238</f>
        <v>0</v>
      </c>
      <c r="S238" s="201">
        <v>0</v>
      </c>
      <c r="T238" s="202">
        <f>S238*H238</f>
        <v>0</v>
      </c>
      <c r="AR238" s="13" t="s">
        <v>87</v>
      </c>
      <c r="AT238" s="13" t="s">
        <v>358</v>
      </c>
      <c r="AU238" s="13" t="s">
        <v>77</v>
      </c>
      <c r="AY238" s="13" t="s">
        <v>134</v>
      </c>
      <c r="BE238" s="203">
        <f>IF(N238="základní",J238,0)</f>
        <v>0</v>
      </c>
      <c r="BF238" s="203">
        <f>IF(N238="snížená",J238,0)</f>
        <v>0</v>
      </c>
      <c r="BG238" s="203">
        <f>IF(N238="zákl. přenesená",J238,0)</f>
        <v>0</v>
      </c>
      <c r="BH238" s="203">
        <f>IF(N238="sníž. přenesená",J238,0)</f>
        <v>0</v>
      </c>
      <c r="BI238" s="203">
        <f>IF(N238="nulová",J238,0)</f>
        <v>0</v>
      </c>
      <c r="BJ238" s="13" t="s">
        <v>77</v>
      </c>
      <c r="BK238" s="203">
        <f>ROUND(I238*H238,2)</f>
        <v>0</v>
      </c>
      <c r="BL238" s="13" t="s">
        <v>87</v>
      </c>
      <c r="BM238" s="13" t="s">
        <v>478</v>
      </c>
    </row>
    <row r="239" s="1" customFormat="1" ht="14.4" customHeight="1">
      <c r="B239" s="34"/>
      <c r="C239" s="204" t="s">
        <v>72</v>
      </c>
      <c r="D239" s="204" t="s">
        <v>358</v>
      </c>
      <c r="E239" s="205" t="s">
        <v>519</v>
      </c>
      <c r="F239" s="206" t="s">
        <v>353</v>
      </c>
      <c r="G239" s="207" t="s">
        <v>150</v>
      </c>
      <c r="H239" s="208">
        <v>90</v>
      </c>
      <c r="I239" s="209"/>
      <c r="J239" s="210">
        <f>ROUND(I239*H239,2)</f>
        <v>0</v>
      </c>
      <c r="K239" s="206" t="s">
        <v>19</v>
      </c>
      <c r="L239" s="39"/>
      <c r="M239" s="211" t="s">
        <v>19</v>
      </c>
      <c r="N239" s="212" t="s">
        <v>43</v>
      </c>
      <c r="O239" s="75"/>
      <c r="P239" s="201">
        <f>O239*H239</f>
        <v>0</v>
      </c>
      <c r="Q239" s="201">
        <v>0</v>
      </c>
      <c r="R239" s="201">
        <f>Q239*H239</f>
        <v>0</v>
      </c>
      <c r="S239" s="201">
        <v>0</v>
      </c>
      <c r="T239" s="202">
        <f>S239*H239</f>
        <v>0</v>
      </c>
      <c r="AR239" s="13" t="s">
        <v>87</v>
      </c>
      <c r="AT239" s="13" t="s">
        <v>358</v>
      </c>
      <c r="AU239" s="13" t="s">
        <v>77</v>
      </c>
      <c r="AY239" s="13" t="s">
        <v>134</v>
      </c>
      <c r="BE239" s="203">
        <f>IF(N239="základní",J239,0)</f>
        <v>0</v>
      </c>
      <c r="BF239" s="203">
        <f>IF(N239="snížená",J239,0)</f>
        <v>0</v>
      </c>
      <c r="BG239" s="203">
        <f>IF(N239="zákl. přenesená",J239,0)</f>
        <v>0</v>
      </c>
      <c r="BH239" s="203">
        <f>IF(N239="sníž. přenesená",J239,0)</f>
        <v>0</v>
      </c>
      <c r="BI239" s="203">
        <f>IF(N239="nulová",J239,0)</f>
        <v>0</v>
      </c>
      <c r="BJ239" s="13" t="s">
        <v>77</v>
      </c>
      <c r="BK239" s="203">
        <f>ROUND(I239*H239,2)</f>
        <v>0</v>
      </c>
      <c r="BL239" s="13" t="s">
        <v>87</v>
      </c>
      <c r="BM239" s="13" t="s">
        <v>479</v>
      </c>
    </row>
    <row r="240" s="1" customFormat="1" ht="14.4" customHeight="1">
      <c r="B240" s="34"/>
      <c r="C240" s="204" t="s">
        <v>72</v>
      </c>
      <c r="D240" s="204" t="s">
        <v>358</v>
      </c>
      <c r="E240" s="205" t="s">
        <v>521</v>
      </c>
      <c r="F240" s="206" t="s">
        <v>356</v>
      </c>
      <c r="G240" s="207" t="s">
        <v>138</v>
      </c>
      <c r="H240" s="208">
        <v>400</v>
      </c>
      <c r="I240" s="209"/>
      <c r="J240" s="210">
        <f>ROUND(I240*H240,2)</f>
        <v>0</v>
      </c>
      <c r="K240" s="206" t="s">
        <v>19</v>
      </c>
      <c r="L240" s="39"/>
      <c r="M240" s="211" t="s">
        <v>19</v>
      </c>
      <c r="N240" s="212" t="s">
        <v>43</v>
      </c>
      <c r="O240" s="75"/>
      <c r="P240" s="201">
        <f>O240*H240</f>
        <v>0</v>
      </c>
      <c r="Q240" s="201">
        <v>0</v>
      </c>
      <c r="R240" s="201">
        <f>Q240*H240</f>
        <v>0</v>
      </c>
      <c r="S240" s="201">
        <v>0</v>
      </c>
      <c r="T240" s="202">
        <f>S240*H240</f>
        <v>0</v>
      </c>
      <c r="AR240" s="13" t="s">
        <v>87</v>
      </c>
      <c r="AT240" s="13" t="s">
        <v>358</v>
      </c>
      <c r="AU240" s="13" t="s">
        <v>77</v>
      </c>
      <c r="AY240" s="13" t="s">
        <v>134</v>
      </c>
      <c r="BE240" s="203">
        <f>IF(N240="základní",J240,0)</f>
        <v>0</v>
      </c>
      <c r="BF240" s="203">
        <f>IF(N240="snížená",J240,0)</f>
        <v>0</v>
      </c>
      <c r="BG240" s="203">
        <f>IF(N240="zákl. přenesená",J240,0)</f>
        <v>0</v>
      </c>
      <c r="BH240" s="203">
        <f>IF(N240="sníž. přenesená",J240,0)</f>
        <v>0</v>
      </c>
      <c r="BI240" s="203">
        <f>IF(N240="nulová",J240,0)</f>
        <v>0</v>
      </c>
      <c r="BJ240" s="13" t="s">
        <v>77</v>
      </c>
      <c r="BK240" s="203">
        <f>ROUND(I240*H240,2)</f>
        <v>0</v>
      </c>
      <c r="BL240" s="13" t="s">
        <v>87</v>
      </c>
      <c r="BM240" s="13" t="s">
        <v>481</v>
      </c>
    </row>
    <row r="241" s="1" customFormat="1" ht="14.4" customHeight="1">
      <c r="B241" s="34"/>
      <c r="C241" s="204" t="s">
        <v>72</v>
      </c>
      <c r="D241" s="204" t="s">
        <v>358</v>
      </c>
      <c r="E241" s="205" t="s">
        <v>523</v>
      </c>
      <c r="F241" s="206" t="s">
        <v>524</v>
      </c>
      <c r="G241" s="207" t="s">
        <v>138</v>
      </c>
      <c r="H241" s="208">
        <v>15</v>
      </c>
      <c r="I241" s="209"/>
      <c r="J241" s="210">
        <f>ROUND(I241*H241,2)</f>
        <v>0</v>
      </c>
      <c r="K241" s="206" t="s">
        <v>19</v>
      </c>
      <c r="L241" s="39"/>
      <c r="M241" s="211" t="s">
        <v>19</v>
      </c>
      <c r="N241" s="212" t="s">
        <v>43</v>
      </c>
      <c r="O241" s="75"/>
      <c r="P241" s="201">
        <f>O241*H241</f>
        <v>0</v>
      </c>
      <c r="Q241" s="201">
        <v>0</v>
      </c>
      <c r="R241" s="201">
        <f>Q241*H241</f>
        <v>0</v>
      </c>
      <c r="S241" s="201">
        <v>0</v>
      </c>
      <c r="T241" s="202">
        <f>S241*H241</f>
        <v>0</v>
      </c>
      <c r="AR241" s="13" t="s">
        <v>87</v>
      </c>
      <c r="AT241" s="13" t="s">
        <v>358</v>
      </c>
      <c r="AU241" s="13" t="s">
        <v>77</v>
      </c>
      <c r="AY241" s="13" t="s">
        <v>134</v>
      </c>
      <c r="BE241" s="203">
        <f>IF(N241="základní",J241,0)</f>
        <v>0</v>
      </c>
      <c r="BF241" s="203">
        <f>IF(N241="snížená",J241,0)</f>
        <v>0</v>
      </c>
      <c r="BG241" s="203">
        <f>IF(N241="zákl. přenesená",J241,0)</f>
        <v>0</v>
      </c>
      <c r="BH241" s="203">
        <f>IF(N241="sníž. přenesená",J241,0)</f>
        <v>0</v>
      </c>
      <c r="BI241" s="203">
        <f>IF(N241="nulová",J241,0)</f>
        <v>0</v>
      </c>
      <c r="BJ241" s="13" t="s">
        <v>77</v>
      </c>
      <c r="BK241" s="203">
        <f>ROUND(I241*H241,2)</f>
        <v>0</v>
      </c>
      <c r="BL241" s="13" t="s">
        <v>87</v>
      </c>
      <c r="BM241" s="13" t="s">
        <v>483</v>
      </c>
    </row>
    <row r="242" s="9" customFormat="1" ht="25.92" customHeight="1">
      <c r="B242" s="177"/>
      <c r="C242" s="178"/>
      <c r="D242" s="179" t="s">
        <v>71</v>
      </c>
      <c r="E242" s="180" t="s">
        <v>526</v>
      </c>
      <c r="F242" s="180" t="s">
        <v>527</v>
      </c>
      <c r="G242" s="178"/>
      <c r="H242" s="178"/>
      <c r="I242" s="181"/>
      <c r="J242" s="182">
        <f>BK242</f>
        <v>0</v>
      </c>
      <c r="K242" s="178"/>
      <c r="L242" s="183"/>
      <c r="M242" s="184"/>
      <c r="N242" s="185"/>
      <c r="O242" s="185"/>
      <c r="P242" s="186">
        <f>SUM(P243:P247)</f>
        <v>0</v>
      </c>
      <c r="Q242" s="185"/>
      <c r="R242" s="186">
        <f>SUM(R243:R247)</f>
        <v>0</v>
      </c>
      <c r="S242" s="185"/>
      <c r="T242" s="187">
        <f>SUM(T243:T247)</f>
        <v>0</v>
      </c>
      <c r="AR242" s="188" t="s">
        <v>87</v>
      </c>
      <c r="AT242" s="189" t="s">
        <v>71</v>
      </c>
      <c r="AU242" s="189" t="s">
        <v>72</v>
      </c>
      <c r="AY242" s="188" t="s">
        <v>134</v>
      </c>
      <c r="BK242" s="190">
        <f>SUM(BK243:BK247)</f>
        <v>0</v>
      </c>
    </row>
    <row r="243" s="1" customFormat="1" ht="20.4" customHeight="1">
      <c r="B243" s="34"/>
      <c r="C243" s="204" t="s">
        <v>157</v>
      </c>
      <c r="D243" s="204" t="s">
        <v>358</v>
      </c>
      <c r="E243" s="205" t="s">
        <v>528</v>
      </c>
      <c r="F243" s="206" t="s">
        <v>529</v>
      </c>
      <c r="G243" s="207" t="s">
        <v>530</v>
      </c>
      <c r="H243" s="208">
        <v>6</v>
      </c>
      <c r="I243" s="209"/>
      <c r="J243" s="210">
        <f>ROUND(I243*H243,2)</f>
        <v>0</v>
      </c>
      <c r="K243" s="206" t="s">
        <v>151</v>
      </c>
      <c r="L243" s="39"/>
      <c r="M243" s="211" t="s">
        <v>19</v>
      </c>
      <c r="N243" s="212" t="s">
        <v>43</v>
      </c>
      <c r="O243" s="75"/>
      <c r="P243" s="201">
        <f>O243*H243</f>
        <v>0</v>
      </c>
      <c r="Q243" s="201">
        <v>0</v>
      </c>
      <c r="R243" s="201">
        <f>Q243*H243</f>
        <v>0</v>
      </c>
      <c r="S243" s="201">
        <v>0</v>
      </c>
      <c r="T243" s="202">
        <f>S243*H243</f>
        <v>0</v>
      </c>
      <c r="AR243" s="13" t="s">
        <v>77</v>
      </c>
      <c r="AT243" s="13" t="s">
        <v>358</v>
      </c>
      <c r="AU243" s="13" t="s">
        <v>77</v>
      </c>
      <c r="AY243" s="13" t="s">
        <v>134</v>
      </c>
      <c r="BE243" s="203">
        <f>IF(N243="základní",J243,0)</f>
        <v>0</v>
      </c>
      <c r="BF243" s="203">
        <f>IF(N243="snížená",J243,0)</f>
        <v>0</v>
      </c>
      <c r="BG243" s="203">
        <f>IF(N243="zákl. přenesená",J243,0)</f>
        <v>0</v>
      </c>
      <c r="BH243" s="203">
        <f>IF(N243="sníž. přenesená",J243,0)</f>
        <v>0</v>
      </c>
      <c r="BI243" s="203">
        <f>IF(N243="nulová",J243,0)</f>
        <v>0</v>
      </c>
      <c r="BJ243" s="13" t="s">
        <v>77</v>
      </c>
      <c r="BK243" s="203">
        <f>ROUND(I243*H243,2)</f>
        <v>0</v>
      </c>
      <c r="BL243" s="13" t="s">
        <v>77</v>
      </c>
      <c r="BM243" s="13" t="s">
        <v>639</v>
      </c>
    </row>
    <row r="244" s="10" customFormat="1">
      <c r="B244" s="213"/>
      <c r="C244" s="214"/>
      <c r="D244" s="215" t="s">
        <v>532</v>
      </c>
      <c r="E244" s="214"/>
      <c r="F244" s="216" t="s">
        <v>533</v>
      </c>
      <c r="G244" s="214"/>
      <c r="H244" s="217">
        <v>6</v>
      </c>
      <c r="I244" s="218"/>
      <c r="J244" s="214"/>
      <c r="K244" s="214"/>
      <c r="L244" s="219"/>
      <c r="M244" s="220"/>
      <c r="N244" s="221"/>
      <c r="O244" s="221"/>
      <c r="P244" s="221"/>
      <c r="Q244" s="221"/>
      <c r="R244" s="221"/>
      <c r="S244" s="221"/>
      <c r="T244" s="222"/>
      <c r="AT244" s="223" t="s">
        <v>532</v>
      </c>
      <c r="AU244" s="223" t="s">
        <v>77</v>
      </c>
      <c r="AV244" s="10" t="s">
        <v>81</v>
      </c>
      <c r="AW244" s="10" t="s">
        <v>4</v>
      </c>
      <c r="AX244" s="10" t="s">
        <v>77</v>
      </c>
      <c r="AY244" s="223" t="s">
        <v>134</v>
      </c>
    </row>
    <row r="245" s="1" customFormat="1" ht="14.4" customHeight="1">
      <c r="B245" s="34"/>
      <c r="C245" s="204" t="s">
        <v>81</v>
      </c>
      <c r="D245" s="204" t="s">
        <v>358</v>
      </c>
      <c r="E245" s="205" t="s">
        <v>534</v>
      </c>
      <c r="F245" s="206" t="s">
        <v>535</v>
      </c>
      <c r="G245" s="207" t="s">
        <v>163</v>
      </c>
      <c r="H245" s="208">
        <v>4</v>
      </c>
      <c r="I245" s="209"/>
      <c r="J245" s="210">
        <f>ROUND(I245*H245,2)</f>
        <v>0</v>
      </c>
      <c r="K245" s="206" t="s">
        <v>19</v>
      </c>
      <c r="L245" s="39"/>
      <c r="M245" s="211" t="s">
        <v>19</v>
      </c>
      <c r="N245" s="212" t="s">
        <v>43</v>
      </c>
      <c r="O245" s="75"/>
      <c r="P245" s="201">
        <f>O245*H245</f>
        <v>0</v>
      </c>
      <c r="Q245" s="201">
        <v>0</v>
      </c>
      <c r="R245" s="201">
        <f>Q245*H245</f>
        <v>0</v>
      </c>
      <c r="S245" s="201">
        <v>0</v>
      </c>
      <c r="T245" s="202">
        <f>S245*H245</f>
        <v>0</v>
      </c>
      <c r="AR245" s="13" t="s">
        <v>597</v>
      </c>
      <c r="AT245" s="13" t="s">
        <v>358</v>
      </c>
      <c r="AU245" s="13" t="s">
        <v>77</v>
      </c>
      <c r="AY245" s="13" t="s">
        <v>134</v>
      </c>
      <c r="BE245" s="203">
        <f>IF(N245="základní",J245,0)</f>
        <v>0</v>
      </c>
      <c r="BF245" s="203">
        <f>IF(N245="snížená",J245,0)</f>
        <v>0</v>
      </c>
      <c r="BG245" s="203">
        <f>IF(N245="zákl. přenesená",J245,0)</f>
        <v>0</v>
      </c>
      <c r="BH245" s="203">
        <f>IF(N245="sníž. přenesená",J245,0)</f>
        <v>0</v>
      </c>
      <c r="BI245" s="203">
        <f>IF(N245="nulová",J245,0)</f>
        <v>0</v>
      </c>
      <c r="BJ245" s="13" t="s">
        <v>77</v>
      </c>
      <c r="BK245" s="203">
        <f>ROUND(I245*H245,2)</f>
        <v>0</v>
      </c>
      <c r="BL245" s="13" t="s">
        <v>597</v>
      </c>
      <c r="BM245" s="13" t="s">
        <v>490</v>
      </c>
    </row>
    <row r="246" s="1" customFormat="1" ht="14.4" customHeight="1">
      <c r="B246" s="34"/>
      <c r="C246" s="204" t="s">
        <v>84</v>
      </c>
      <c r="D246" s="204" t="s">
        <v>358</v>
      </c>
      <c r="E246" s="205" t="s">
        <v>537</v>
      </c>
      <c r="F246" s="206" t="s">
        <v>538</v>
      </c>
      <c r="G246" s="207" t="s">
        <v>163</v>
      </c>
      <c r="H246" s="208">
        <v>8</v>
      </c>
      <c r="I246" s="209"/>
      <c r="J246" s="210">
        <f>ROUND(I246*H246,2)</f>
        <v>0</v>
      </c>
      <c r="K246" s="206" t="s">
        <v>19</v>
      </c>
      <c r="L246" s="39"/>
      <c r="M246" s="211" t="s">
        <v>19</v>
      </c>
      <c r="N246" s="212" t="s">
        <v>43</v>
      </c>
      <c r="O246" s="75"/>
      <c r="P246" s="201">
        <f>O246*H246</f>
        <v>0</v>
      </c>
      <c r="Q246" s="201">
        <v>0</v>
      </c>
      <c r="R246" s="201">
        <f>Q246*H246</f>
        <v>0</v>
      </c>
      <c r="S246" s="201">
        <v>0</v>
      </c>
      <c r="T246" s="202">
        <f>S246*H246</f>
        <v>0</v>
      </c>
      <c r="AR246" s="13" t="s">
        <v>597</v>
      </c>
      <c r="AT246" s="13" t="s">
        <v>358</v>
      </c>
      <c r="AU246" s="13" t="s">
        <v>77</v>
      </c>
      <c r="AY246" s="13" t="s">
        <v>134</v>
      </c>
      <c r="BE246" s="203">
        <f>IF(N246="základní",J246,0)</f>
        <v>0</v>
      </c>
      <c r="BF246" s="203">
        <f>IF(N246="snížená",J246,0)</f>
        <v>0</v>
      </c>
      <c r="BG246" s="203">
        <f>IF(N246="zákl. přenesená",J246,0)</f>
        <v>0</v>
      </c>
      <c r="BH246" s="203">
        <f>IF(N246="sníž. přenesená",J246,0)</f>
        <v>0</v>
      </c>
      <c r="BI246" s="203">
        <f>IF(N246="nulová",J246,0)</f>
        <v>0</v>
      </c>
      <c r="BJ246" s="13" t="s">
        <v>77</v>
      </c>
      <c r="BK246" s="203">
        <f>ROUND(I246*H246,2)</f>
        <v>0</v>
      </c>
      <c r="BL246" s="13" t="s">
        <v>597</v>
      </c>
      <c r="BM246" s="13" t="s">
        <v>493</v>
      </c>
    </row>
    <row r="247" s="1" customFormat="1" ht="20.4" customHeight="1">
      <c r="B247" s="34"/>
      <c r="C247" s="204" t="s">
        <v>87</v>
      </c>
      <c r="D247" s="204" t="s">
        <v>358</v>
      </c>
      <c r="E247" s="205" t="s">
        <v>540</v>
      </c>
      <c r="F247" s="206" t="s">
        <v>541</v>
      </c>
      <c r="G247" s="207" t="s">
        <v>163</v>
      </c>
      <c r="H247" s="208">
        <v>1</v>
      </c>
      <c r="I247" s="209"/>
      <c r="J247" s="210">
        <f>ROUND(I247*H247,2)</f>
        <v>0</v>
      </c>
      <c r="K247" s="206" t="s">
        <v>19</v>
      </c>
      <c r="L247" s="39"/>
      <c r="M247" s="211" t="s">
        <v>19</v>
      </c>
      <c r="N247" s="212" t="s">
        <v>43</v>
      </c>
      <c r="O247" s="75"/>
      <c r="P247" s="201">
        <f>O247*H247</f>
        <v>0</v>
      </c>
      <c r="Q247" s="201">
        <v>0</v>
      </c>
      <c r="R247" s="201">
        <f>Q247*H247</f>
        <v>0</v>
      </c>
      <c r="S247" s="201">
        <v>0</v>
      </c>
      <c r="T247" s="202">
        <f>S247*H247</f>
        <v>0</v>
      </c>
      <c r="AR247" s="13" t="s">
        <v>597</v>
      </c>
      <c r="AT247" s="13" t="s">
        <v>358</v>
      </c>
      <c r="AU247" s="13" t="s">
        <v>77</v>
      </c>
      <c r="AY247" s="13" t="s">
        <v>134</v>
      </c>
      <c r="BE247" s="203">
        <f>IF(N247="základní",J247,0)</f>
        <v>0</v>
      </c>
      <c r="BF247" s="203">
        <f>IF(N247="snížená",J247,0)</f>
        <v>0</v>
      </c>
      <c r="BG247" s="203">
        <f>IF(N247="zákl. přenesená",J247,0)</f>
        <v>0</v>
      </c>
      <c r="BH247" s="203">
        <f>IF(N247="sníž. přenesená",J247,0)</f>
        <v>0</v>
      </c>
      <c r="BI247" s="203">
        <f>IF(N247="nulová",J247,0)</f>
        <v>0</v>
      </c>
      <c r="BJ247" s="13" t="s">
        <v>77</v>
      </c>
      <c r="BK247" s="203">
        <f>ROUND(I247*H247,2)</f>
        <v>0</v>
      </c>
      <c r="BL247" s="13" t="s">
        <v>597</v>
      </c>
      <c r="BM247" s="13" t="s">
        <v>495</v>
      </c>
    </row>
    <row r="248" s="9" customFormat="1" ht="25.92" customHeight="1">
      <c r="B248" s="177"/>
      <c r="C248" s="178"/>
      <c r="D248" s="179" t="s">
        <v>71</v>
      </c>
      <c r="E248" s="180" t="s">
        <v>543</v>
      </c>
      <c r="F248" s="180" t="s">
        <v>544</v>
      </c>
      <c r="G248" s="178"/>
      <c r="H248" s="178"/>
      <c r="I248" s="181"/>
      <c r="J248" s="182">
        <f>BK248</f>
        <v>0</v>
      </c>
      <c r="K248" s="178"/>
      <c r="L248" s="183"/>
      <c r="M248" s="184"/>
      <c r="N248" s="185"/>
      <c r="O248" s="185"/>
      <c r="P248" s="186">
        <f>SUM(P249:P250)</f>
        <v>0</v>
      </c>
      <c r="Q248" s="185"/>
      <c r="R248" s="186">
        <f>SUM(R249:R250)</f>
        <v>0</v>
      </c>
      <c r="S248" s="185"/>
      <c r="T248" s="187">
        <f>SUM(T249:T250)</f>
        <v>0</v>
      </c>
      <c r="AR248" s="188" t="s">
        <v>90</v>
      </c>
      <c r="AT248" s="189" t="s">
        <v>71</v>
      </c>
      <c r="AU248" s="189" t="s">
        <v>72</v>
      </c>
      <c r="AY248" s="188" t="s">
        <v>134</v>
      </c>
      <c r="BK248" s="190">
        <f>SUM(BK249:BK250)</f>
        <v>0</v>
      </c>
    </row>
    <row r="249" s="1" customFormat="1" ht="14.4" customHeight="1">
      <c r="B249" s="34"/>
      <c r="C249" s="204" t="s">
        <v>90</v>
      </c>
      <c r="D249" s="204" t="s">
        <v>358</v>
      </c>
      <c r="E249" s="205" t="s">
        <v>545</v>
      </c>
      <c r="F249" s="206" t="s">
        <v>546</v>
      </c>
      <c r="G249" s="207" t="s">
        <v>547</v>
      </c>
      <c r="H249" s="224"/>
      <c r="I249" s="209"/>
      <c r="J249" s="210">
        <f>ROUND(I249*H249,2)</f>
        <v>0</v>
      </c>
      <c r="K249" s="206" t="s">
        <v>19</v>
      </c>
      <c r="L249" s="39"/>
      <c r="M249" s="211" t="s">
        <v>19</v>
      </c>
      <c r="N249" s="212" t="s">
        <v>43</v>
      </c>
      <c r="O249" s="75"/>
      <c r="P249" s="201">
        <f>O249*H249</f>
        <v>0</v>
      </c>
      <c r="Q249" s="201">
        <v>0</v>
      </c>
      <c r="R249" s="201">
        <f>Q249*H249</f>
        <v>0</v>
      </c>
      <c r="S249" s="201">
        <v>0</v>
      </c>
      <c r="T249" s="202">
        <f>S249*H249</f>
        <v>0</v>
      </c>
      <c r="AR249" s="13" t="s">
        <v>87</v>
      </c>
      <c r="AT249" s="13" t="s">
        <v>358</v>
      </c>
      <c r="AU249" s="13" t="s">
        <v>77</v>
      </c>
      <c r="AY249" s="13" t="s">
        <v>134</v>
      </c>
      <c r="BE249" s="203">
        <f>IF(N249="základní",J249,0)</f>
        <v>0</v>
      </c>
      <c r="BF249" s="203">
        <f>IF(N249="snížená",J249,0)</f>
        <v>0</v>
      </c>
      <c r="BG249" s="203">
        <f>IF(N249="zákl. přenesená",J249,0)</f>
        <v>0</v>
      </c>
      <c r="BH249" s="203">
        <f>IF(N249="sníž. přenesená",J249,0)</f>
        <v>0</v>
      </c>
      <c r="BI249" s="203">
        <f>IF(N249="nulová",J249,0)</f>
        <v>0</v>
      </c>
      <c r="BJ249" s="13" t="s">
        <v>77</v>
      </c>
      <c r="BK249" s="203">
        <f>ROUND(I249*H249,2)</f>
        <v>0</v>
      </c>
      <c r="BL249" s="13" t="s">
        <v>87</v>
      </c>
      <c r="BM249" s="13" t="s">
        <v>498</v>
      </c>
    </row>
    <row r="250" s="1" customFormat="1" ht="40.8" customHeight="1">
      <c r="B250" s="34"/>
      <c r="C250" s="204" t="s">
        <v>93</v>
      </c>
      <c r="D250" s="204" t="s">
        <v>358</v>
      </c>
      <c r="E250" s="205" t="s">
        <v>549</v>
      </c>
      <c r="F250" s="206" t="s">
        <v>550</v>
      </c>
      <c r="G250" s="207" t="s">
        <v>547</v>
      </c>
      <c r="H250" s="224"/>
      <c r="I250" s="209"/>
      <c r="J250" s="210">
        <f>ROUND(I250*H250,2)</f>
        <v>0</v>
      </c>
      <c r="K250" s="206" t="s">
        <v>19</v>
      </c>
      <c r="L250" s="39"/>
      <c r="M250" s="229" t="s">
        <v>19</v>
      </c>
      <c r="N250" s="230" t="s">
        <v>43</v>
      </c>
      <c r="O250" s="227"/>
      <c r="P250" s="231">
        <f>O250*H250</f>
        <v>0</v>
      </c>
      <c r="Q250" s="231">
        <v>0</v>
      </c>
      <c r="R250" s="231">
        <f>Q250*H250</f>
        <v>0</v>
      </c>
      <c r="S250" s="231">
        <v>0</v>
      </c>
      <c r="T250" s="232">
        <f>S250*H250</f>
        <v>0</v>
      </c>
      <c r="AR250" s="13" t="s">
        <v>87</v>
      </c>
      <c r="AT250" s="13" t="s">
        <v>358</v>
      </c>
      <c r="AU250" s="13" t="s">
        <v>77</v>
      </c>
      <c r="AY250" s="13" t="s">
        <v>134</v>
      </c>
      <c r="BE250" s="203">
        <f>IF(N250="základní",J250,0)</f>
        <v>0</v>
      </c>
      <c r="BF250" s="203">
        <f>IF(N250="snížená",J250,0)</f>
        <v>0</v>
      </c>
      <c r="BG250" s="203">
        <f>IF(N250="zákl. přenesená",J250,0)</f>
        <v>0</v>
      </c>
      <c r="BH250" s="203">
        <f>IF(N250="sníž. přenesená",J250,0)</f>
        <v>0</v>
      </c>
      <c r="BI250" s="203">
        <f>IF(N250="nulová",J250,0)</f>
        <v>0</v>
      </c>
      <c r="BJ250" s="13" t="s">
        <v>77</v>
      </c>
      <c r="BK250" s="203">
        <f>ROUND(I250*H250,2)</f>
        <v>0</v>
      </c>
      <c r="BL250" s="13" t="s">
        <v>87</v>
      </c>
      <c r="BM250" s="13" t="s">
        <v>501</v>
      </c>
    </row>
    <row r="251" s="1" customFormat="1" ht="6.96" customHeight="1">
      <c r="B251" s="53"/>
      <c r="C251" s="54"/>
      <c r="D251" s="54"/>
      <c r="E251" s="54"/>
      <c r="F251" s="54"/>
      <c r="G251" s="54"/>
      <c r="H251" s="54"/>
      <c r="I251" s="150"/>
      <c r="J251" s="54"/>
      <c r="K251" s="54"/>
      <c r="L251" s="39"/>
    </row>
  </sheetData>
  <sheetProtection sheet="1" autoFilter="0" formatColumns="0" formatRows="0" objects="1" scenarios="1" spinCount="100000" saltValue="UOMpdPKXQQujG4UVKIlfY+6kyBAYL/pBtUSKHv9X1NNPRcMO2bbEJhovv5bnr72ebU3bYhffi74dk3SmgzsDLQ==" hashValue="5RQsbC6ol6JqSonHy5WyheNx/oFCZxNa9123/Clqfps/4Nq5D9Mp1zPKo1dVfBSjzLuWsDtdIVW5g/crsgZYTQ==" algorithmName="SHA-512" password="CC35"/>
  <autoFilter ref="C88:K250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86.43" customWidth="1"/>
    <col min="7" max="7" width="7.43" customWidth="1"/>
    <col min="8" max="8" width="9.57" customWidth="1"/>
    <col min="9" max="9" width="12.14" style="119" customWidth="1"/>
    <col min="10" max="10" width="20.14" customWidth="1"/>
    <col min="11" max="11" width="13.29" customWidth="1"/>
    <col min="12" max="12" width="8" customWidth="1"/>
    <col min="13" max="13" width="9.29" hidden="1" customWidth="1"/>
    <col min="14" max="14" width="9.14" hidden="1"/>
    <col min="15" max="15" width="12.14" hidden="1" customWidth="1"/>
    <col min="16" max="16" width="12.14" hidden="1" customWidth="1"/>
    <col min="17" max="17" width="12.14" hidden="1" customWidth="1"/>
    <col min="18" max="18" width="12.14" hidden="1" customWidth="1"/>
    <col min="19" max="19" width="12.14" hidden="1" customWidth="1"/>
    <col min="20" max="20" width="12.14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2" ht="36.96" customHeight="1">
      <c r="L2"/>
      <c r="AT2" s="13" t="s">
        <v>95</v>
      </c>
    </row>
    <row r="3" ht="6.96" customHeight="1">
      <c r="B3" s="120"/>
      <c r="C3" s="121"/>
      <c r="D3" s="121"/>
      <c r="E3" s="121"/>
      <c r="F3" s="121"/>
      <c r="G3" s="121"/>
      <c r="H3" s="121"/>
      <c r="I3" s="122"/>
      <c r="J3" s="121"/>
      <c r="K3" s="121"/>
      <c r="L3" s="16"/>
      <c r="AT3" s="13" t="s">
        <v>81</v>
      </c>
    </row>
    <row r="4" ht="24.96" customHeight="1">
      <c r="B4" s="16"/>
      <c r="D4" s="123" t="s">
        <v>105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24" t="s">
        <v>16</v>
      </c>
      <c r="L6" s="16"/>
    </row>
    <row r="7" ht="14.4" customHeight="1">
      <c r="B7" s="16"/>
      <c r="E7" s="125" t="str">
        <f>'Rekapitulace stavby'!K6</f>
        <v>Oprava informačního zařízení v žst. Zdice, Hořovice, Praha Uhříněves, Říčany, Strančice a Benešov u Prahy.</v>
      </c>
      <c r="F7" s="124"/>
      <c r="G7" s="124"/>
      <c r="H7" s="124"/>
      <c r="L7" s="16"/>
    </row>
    <row r="8" s="1" customFormat="1" ht="12" customHeight="1">
      <c r="B8" s="39"/>
      <c r="D8" s="124" t="s">
        <v>106</v>
      </c>
      <c r="I8" s="126"/>
      <c r="L8" s="39"/>
    </row>
    <row r="9" s="1" customFormat="1" ht="36.96" customHeight="1">
      <c r="B9" s="39"/>
      <c r="E9" s="127" t="s">
        <v>640</v>
      </c>
      <c r="F9" s="1"/>
      <c r="G9" s="1"/>
      <c r="H9" s="1"/>
      <c r="I9" s="126"/>
      <c r="L9" s="39"/>
    </row>
    <row r="10" s="1" customFormat="1">
      <c r="B10" s="39"/>
      <c r="I10" s="126"/>
      <c r="L10" s="39"/>
    </row>
    <row r="11" s="1" customFormat="1" ht="12" customHeight="1">
      <c r="B11" s="39"/>
      <c r="D11" s="124" t="s">
        <v>18</v>
      </c>
      <c r="F11" s="13" t="s">
        <v>19</v>
      </c>
      <c r="I11" s="128" t="s">
        <v>20</v>
      </c>
      <c r="J11" s="13" t="s">
        <v>19</v>
      </c>
      <c r="L11" s="39"/>
    </row>
    <row r="12" s="1" customFormat="1" ht="12" customHeight="1">
      <c r="B12" s="39"/>
      <c r="D12" s="124" t="s">
        <v>21</v>
      </c>
      <c r="F12" s="13" t="s">
        <v>641</v>
      </c>
      <c r="I12" s="128" t="s">
        <v>23</v>
      </c>
      <c r="J12" s="129" t="str">
        <f>'Rekapitulace stavby'!AN8</f>
        <v>14. 6. 2019</v>
      </c>
      <c r="L12" s="39"/>
    </row>
    <row r="13" s="1" customFormat="1" ht="10.8" customHeight="1">
      <c r="B13" s="39"/>
      <c r="I13" s="126"/>
      <c r="L13" s="39"/>
    </row>
    <row r="14" s="1" customFormat="1" ht="12" customHeight="1">
      <c r="B14" s="39"/>
      <c r="D14" s="124" t="s">
        <v>25</v>
      </c>
      <c r="I14" s="128" t="s">
        <v>26</v>
      </c>
      <c r="J14" s="13" t="s">
        <v>19</v>
      </c>
      <c r="L14" s="39"/>
    </row>
    <row r="15" s="1" customFormat="1" ht="18" customHeight="1">
      <c r="B15" s="39"/>
      <c r="E15" s="13" t="s">
        <v>27</v>
      </c>
      <c r="I15" s="128" t="s">
        <v>28</v>
      </c>
      <c r="J15" s="13" t="s">
        <v>19</v>
      </c>
      <c r="L15" s="39"/>
    </row>
    <row r="16" s="1" customFormat="1" ht="6.96" customHeight="1">
      <c r="B16" s="39"/>
      <c r="I16" s="126"/>
      <c r="L16" s="39"/>
    </row>
    <row r="17" s="1" customFormat="1" ht="12" customHeight="1">
      <c r="B17" s="39"/>
      <c r="D17" s="124" t="s">
        <v>29</v>
      </c>
      <c r="I17" s="128" t="s">
        <v>26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8" t="s">
        <v>28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6"/>
      <c r="L19" s="39"/>
    </row>
    <row r="20" s="1" customFormat="1" ht="12" customHeight="1">
      <c r="B20" s="39"/>
      <c r="D20" s="124" t="s">
        <v>31</v>
      </c>
      <c r="I20" s="128" t="s">
        <v>26</v>
      </c>
      <c r="J20" s="13" t="s">
        <v>19</v>
      </c>
      <c r="L20" s="39"/>
    </row>
    <row r="21" s="1" customFormat="1" ht="18" customHeight="1">
      <c r="B21" s="39"/>
      <c r="E21" s="13" t="s">
        <v>32</v>
      </c>
      <c r="I21" s="128" t="s">
        <v>28</v>
      </c>
      <c r="J21" s="13" t="s">
        <v>19</v>
      </c>
      <c r="L21" s="39"/>
    </row>
    <row r="22" s="1" customFormat="1" ht="6.96" customHeight="1">
      <c r="B22" s="39"/>
      <c r="I22" s="126"/>
      <c r="L22" s="39"/>
    </row>
    <row r="23" s="1" customFormat="1" ht="12" customHeight="1">
      <c r="B23" s="39"/>
      <c r="D23" s="124" t="s">
        <v>34</v>
      </c>
      <c r="I23" s="128" t="s">
        <v>26</v>
      </c>
      <c r="J23" s="13" t="s">
        <v>19</v>
      </c>
      <c r="L23" s="39"/>
    </row>
    <row r="24" s="1" customFormat="1" ht="18" customHeight="1">
      <c r="B24" s="39"/>
      <c r="E24" s="13" t="s">
        <v>35</v>
      </c>
      <c r="I24" s="128" t="s">
        <v>28</v>
      </c>
      <c r="J24" s="13" t="s">
        <v>19</v>
      </c>
      <c r="L24" s="39"/>
    </row>
    <row r="25" s="1" customFormat="1" ht="6.96" customHeight="1">
      <c r="B25" s="39"/>
      <c r="I25" s="126"/>
      <c r="L25" s="39"/>
    </row>
    <row r="26" s="1" customFormat="1" ht="12" customHeight="1">
      <c r="B26" s="39"/>
      <c r="D26" s="124" t="s">
        <v>36</v>
      </c>
      <c r="I26" s="126"/>
      <c r="L26" s="39"/>
    </row>
    <row r="27" s="6" customFormat="1" ht="30.6" customHeight="1">
      <c r="B27" s="130"/>
      <c r="E27" s="131" t="s">
        <v>37</v>
      </c>
      <c r="F27" s="131"/>
      <c r="G27" s="131"/>
      <c r="H27" s="131"/>
      <c r="I27" s="132"/>
      <c r="L27" s="130"/>
    </row>
    <row r="28" s="1" customFormat="1" ht="6.96" customHeight="1">
      <c r="B28" s="39"/>
      <c r="I28" s="126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33"/>
      <c r="J29" s="67"/>
      <c r="K29" s="67"/>
      <c r="L29" s="39"/>
    </row>
    <row r="30" s="1" customFormat="1" ht="25.44" customHeight="1">
      <c r="B30" s="39"/>
      <c r="D30" s="134" t="s">
        <v>38</v>
      </c>
      <c r="I30" s="126"/>
      <c r="J30" s="135">
        <f>ROUND(J89,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33"/>
      <c r="J31" s="67"/>
      <c r="K31" s="67"/>
      <c r="L31" s="39"/>
    </row>
    <row r="32" s="1" customFormat="1" ht="14.4" customHeight="1">
      <c r="B32" s="39"/>
      <c r="F32" s="136" t="s">
        <v>40</v>
      </c>
      <c r="I32" s="137" t="s">
        <v>39</v>
      </c>
      <c r="J32" s="136" t="s">
        <v>41</v>
      </c>
      <c r="L32" s="39"/>
    </row>
    <row r="33" s="1" customFormat="1" ht="14.4" customHeight="1">
      <c r="B33" s="39"/>
      <c r="D33" s="124" t="s">
        <v>42</v>
      </c>
      <c r="E33" s="124" t="s">
        <v>43</v>
      </c>
      <c r="F33" s="138">
        <f>ROUND((SUM(BE89:BE238)),  2)</f>
        <v>0</v>
      </c>
      <c r="I33" s="139">
        <v>0.20999999999999999</v>
      </c>
      <c r="J33" s="138">
        <f>ROUND(((SUM(BE89:BE238))*I33),  2)</f>
        <v>0</v>
      </c>
      <c r="L33" s="39"/>
    </row>
    <row r="34" s="1" customFormat="1" ht="14.4" customHeight="1">
      <c r="B34" s="39"/>
      <c r="E34" s="124" t="s">
        <v>44</v>
      </c>
      <c r="F34" s="138">
        <f>ROUND((SUM(BF89:BF238)),  2)</f>
        <v>0</v>
      </c>
      <c r="I34" s="139">
        <v>0.14999999999999999</v>
      </c>
      <c r="J34" s="138">
        <f>ROUND(((SUM(BF89:BF238))*I34),  2)</f>
        <v>0</v>
      </c>
      <c r="L34" s="39"/>
    </row>
    <row r="35" hidden="1" s="1" customFormat="1" ht="14.4" customHeight="1">
      <c r="B35" s="39"/>
      <c r="E35" s="124" t="s">
        <v>45</v>
      </c>
      <c r="F35" s="138">
        <f>ROUND((SUM(BG89:BG238)),  2)</f>
        <v>0</v>
      </c>
      <c r="I35" s="139">
        <v>0.20999999999999999</v>
      </c>
      <c r="J35" s="138">
        <f>0</f>
        <v>0</v>
      </c>
      <c r="L35" s="39"/>
    </row>
    <row r="36" hidden="1" s="1" customFormat="1" ht="14.4" customHeight="1">
      <c r="B36" s="39"/>
      <c r="E36" s="124" t="s">
        <v>46</v>
      </c>
      <c r="F36" s="138">
        <f>ROUND((SUM(BH89:BH238)),  2)</f>
        <v>0</v>
      </c>
      <c r="I36" s="139">
        <v>0.14999999999999999</v>
      </c>
      <c r="J36" s="138">
        <f>0</f>
        <v>0</v>
      </c>
      <c r="L36" s="39"/>
    </row>
    <row r="37" hidden="1" s="1" customFormat="1" ht="14.4" customHeight="1">
      <c r="B37" s="39"/>
      <c r="E37" s="124" t="s">
        <v>47</v>
      </c>
      <c r="F37" s="138">
        <f>ROUND((SUM(BI89:BI238)),  2)</f>
        <v>0</v>
      </c>
      <c r="I37" s="139">
        <v>0</v>
      </c>
      <c r="J37" s="138">
        <f>0</f>
        <v>0</v>
      </c>
      <c r="L37" s="39"/>
    </row>
    <row r="38" s="1" customFormat="1" ht="6.96" customHeight="1">
      <c r="B38" s="39"/>
      <c r="I38" s="126"/>
      <c r="L38" s="39"/>
    </row>
    <row r="39" s="1" customFormat="1" ht="25.44" customHeight="1">
      <c r="B39" s="39"/>
      <c r="C39" s="140"/>
      <c r="D39" s="141" t="s">
        <v>48</v>
      </c>
      <c r="E39" s="142"/>
      <c r="F39" s="142"/>
      <c r="G39" s="143" t="s">
        <v>49</v>
      </c>
      <c r="H39" s="144" t="s">
        <v>50</v>
      </c>
      <c r="I39" s="145"/>
      <c r="J39" s="146">
        <f>SUM(J30:J37)</f>
        <v>0</v>
      </c>
      <c r="K39" s="147"/>
      <c r="L39" s="39"/>
    </row>
    <row r="40" s="1" customFormat="1" ht="14.4" customHeight="1">
      <c r="B40" s="148"/>
      <c r="C40" s="149"/>
      <c r="D40" s="149"/>
      <c r="E40" s="149"/>
      <c r="F40" s="149"/>
      <c r="G40" s="149"/>
      <c r="H40" s="149"/>
      <c r="I40" s="150"/>
      <c r="J40" s="149"/>
      <c r="K40" s="149"/>
      <c r="L40" s="39"/>
    </row>
    <row r="44" s="1" customFormat="1" ht="6.96" customHeight="1">
      <c r="B44" s="151"/>
      <c r="C44" s="152"/>
      <c r="D44" s="152"/>
      <c r="E44" s="152"/>
      <c r="F44" s="152"/>
      <c r="G44" s="152"/>
      <c r="H44" s="152"/>
      <c r="I44" s="153"/>
      <c r="J44" s="152"/>
      <c r="K44" s="152"/>
      <c r="L44" s="39"/>
    </row>
    <row r="45" s="1" customFormat="1" ht="24.96" customHeight="1">
      <c r="B45" s="34"/>
      <c r="C45" s="19" t="s">
        <v>109</v>
      </c>
      <c r="D45" s="35"/>
      <c r="E45" s="35"/>
      <c r="F45" s="35"/>
      <c r="G45" s="35"/>
      <c r="H45" s="35"/>
      <c r="I45" s="126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26"/>
      <c r="J46" s="35"/>
      <c r="K46" s="35"/>
      <c r="L46" s="39"/>
    </row>
    <row r="47" s="1" customFormat="1" ht="12" customHeight="1">
      <c r="B47" s="34"/>
      <c r="C47" s="28" t="s">
        <v>16</v>
      </c>
      <c r="D47" s="35"/>
      <c r="E47" s="35"/>
      <c r="F47" s="35"/>
      <c r="G47" s="35"/>
      <c r="H47" s="35"/>
      <c r="I47" s="126"/>
      <c r="J47" s="35"/>
      <c r="K47" s="35"/>
      <c r="L47" s="39"/>
    </row>
    <row r="48" s="1" customFormat="1" ht="14.4" customHeight="1">
      <c r="B48" s="34"/>
      <c r="C48" s="35"/>
      <c r="D48" s="35"/>
      <c r="E48" s="154" t="str">
        <f>E7</f>
        <v>Oprava informačního zařízení v žst. Zdice, Hořovice, Praha Uhříněves, Říčany, Strančice a Benešov u Prahy.</v>
      </c>
      <c r="F48" s="28"/>
      <c r="G48" s="28"/>
      <c r="H48" s="28"/>
      <c r="I48" s="126"/>
      <c r="J48" s="35"/>
      <c r="K48" s="35"/>
      <c r="L48" s="39"/>
    </row>
    <row r="49" s="1" customFormat="1" ht="12" customHeight="1">
      <c r="B49" s="34"/>
      <c r="C49" s="28" t="s">
        <v>106</v>
      </c>
      <c r="D49" s="35"/>
      <c r="E49" s="35"/>
      <c r="F49" s="35"/>
      <c r="G49" s="35"/>
      <c r="H49" s="35"/>
      <c r="I49" s="126"/>
      <c r="J49" s="35"/>
      <c r="K49" s="35"/>
      <c r="L49" s="39"/>
    </row>
    <row r="50" s="1" customFormat="1" ht="14.4" customHeight="1">
      <c r="B50" s="34"/>
      <c r="C50" s="35"/>
      <c r="D50" s="35"/>
      <c r="E50" s="60" t="str">
        <f>E9</f>
        <v>6 - náhrada stávajícího kamerového systému Říčany</v>
      </c>
      <c r="F50" s="35"/>
      <c r="G50" s="35"/>
      <c r="H50" s="35"/>
      <c r="I50" s="126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26"/>
      <c r="J51" s="35"/>
      <c r="K51" s="35"/>
      <c r="L51" s="39"/>
    </row>
    <row r="52" s="1" customFormat="1" ht="12" customHeight="1">
      <c r="B52" s="34"/>
      <c r="C52" s="28" t="s">
        <v>21</v>
      </c>
      <c r="D52" s="35"/>
      <c r="E52" s="35"/>
      <c r="F52" s="23" t="str">
        <f>F12</f>
        <v>Říčany</v>
      </c>
      <c r="G52" s="35"/>
      <c r="H52" s="35"/>
      <c r="I52" s="128" t="s">
        <v>23</v>
      </c>
      <c r="J52" s="63" t="str">
        <f>IF(J12="","",J12)</f>
        <v>14. 6. 2019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6"/>
      <c r="J53" s="35"/>
      <c r="K53" s="35"/>
      <c r="L53" s="39"/>
    </row>
    <row r="54" s="1" customFormat="1" ht="12.6" customHeight="1">
      <c r="B54" s="34"/>
      <c r="C54" s="28" t="s">
        <v>25</v>
      </c>
      <c r="D54" s="35"/>
      <c r="E54" s="35"/>
      <c r="F54" s="23" t="str">
        <f>E15</f>
        <v>Ing. František Voslář</v>
      </c>
      <c r="G54" s="35"/>
      <c r="H54" s="35"/>
      <c r="I54" s="128" t="s">
        <v>31</v>
      </c>
      <c r="J54" s="32" t="str">
        <f>E21</f>
        <v>Ing. Živko Macuroski</v>
      </c>
      <c r="K54" s="35"/>
      <c r="L54" s="39"/>
    </row>
    <row r="55" s="1" customFormat="1" ht="12.6" customHeight="1">
      <c r="B55" s="34"/>
      <c r="C55" s="28" t="s">
        <v>29</v>
      </c>
      <c r="D55" s="35"/>
      <c r="E55" s="35"/>
      <c r="F55" s="23" t="str">
        <f>IF(E18="","",E18)</f>
        <v>Vyplň údaj</v>
      </c>
      <c r="G55" s="35"/>
      <c r="H55" s="35"/>
      <c r="I55" s="128" t="s">
        <v>34</v>
      </c>
      <c r="J55" s="32" t="str">
        <f>E24</f>
        <v>Zdeněk Hron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26"/>
      <c r="J56" s="35"/>
      <c r="K56" s="35"/>
      <c r="L56" s="39"/>
    </row>
    <row r="57" s="1" customFormat="1" ht="29.28" customHeight="1">
      <c r="B57" s="34"/>
      <c r="C57" s="155" t="s">
        <v>110</v>
      </c>
      <c r="D57" s="156"/>
      <c r="E57" s="156"/>
      <c r="F57" s="156"/>
      <c r="G57" s="156"/>
      <c r="H57" s="156"/>
      <c r="I57" s="157"/>
      <c r="J57" s="158" t="s">
        <v>111</v>
      </c>
      <c r="K57" s="156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6"/>
      <c r="J58" s="35"/>
      <c r="K58" s="35"/>
      <c r="L58" s="39"/>
    </row>
    <row r="59" s="1" customFormat="1" ht="22.8" customHeight="1">
      <c r="B59" s="34"/>
      <c r="C59" s="159" t="s">
        <v>70</v>
      </c>
      <c r="D59" s="35"/>
      <c r="E59" s="35"/>
      <c r="F59" s="35"/>
      <c r="G59" s="35"/>
      <c r="H59" s="35"/>
      <c r="I59" s="126"/>
      <c r="J59" s="93">
        <f>J89</f>
        <v>0</v>
      </c>
      <c r="K59" s="35"/>
      <c r="L59" s="39"/>
      <c r="AU59" s="13" t="s">
        <v>112</v>
      </c>
    </row>
    <row r="60" s="7" customFormat="1" ht="24.96" customHeight="1">
      <c r="B60" s="160"/>
      <c r="C60" s="161"/>
      <c r="D60" s="162" t="s">
        <v>113</v>
      </c>
      <c r="E60" s="163"/>
      <c r="F60" s="163"/>
      <c r="G60" s="163"/>
      <c r="H60" s="163"/>
      <c r="I60" s="164"/>
      <c r="J60" s="165">
        <f>J90</f>
        <v>0</v>
      </c>
      <c r="K60" s="161"/>
      <c r="L60" s="166"/>
    </row>
    <row r="61" s="7" customFormat="1" ht="24.96" customHeight="1">
      <c r="B61" s="160"/>
      <c r="C61" s="161"/>
      <c r="D61" s="162" t="s">
        <v>114</v>
      </c>
      <c r="E61" s="163"/>
      <c r="F61" s="163"/>
      <c r="G61" s="163"/>
      <c r="H61" s="163"/>
      <c r="I61" s="164"/>
      <c r="J61" s="165">
        <f>J117</f>
        <v>0</v>
      </c>
      <c r="K61" s="161"/>
      <c r="L61" s="166"/>
    </row>
    <row r="62" s="7" customFormat="1" ht="24.96" customHeight="1">
      <c r="B62" s="160"/>
      <c r="C62" s="161"/>
      <c r="D62" s="162" t="s">
        <v>115</v>
      </c>
      <c r="E62" s="163"/>
      <c r="F62" s="163"/>
      <c r="G62" s="163"/>
      <c r="H62" s="163"/>
      <c r="I62" s="164"/>
      <c r="J62" s="165">
        <f>J132</f>
        <v>0</v>
      </c>
      <c r="K62" s="161"/>
      <c r="L62" s="166"/>
    </row>
    <row r="63" s="7" customFormat="1" ht="24.96" customHeight="1">
      <c r="B63" s="160"/>
      <c r="C63" s="161"/>
      <c r="D63" s="162" t="s">
        <v>116</v>
      </c>
      <c r="E63" s="163"/>
      <c r="F63" s="163"/>
      <c r="G63" s="163"/>
      <c r="H63" s="163"/>
      <c r="I63" s="164"/>
      <c r="J63" s="165">
        <f>J143</f>
        <v>0</v>
      </c>
      <c r="K63" s="161"/>
      <c r="L63" s="166"/>
    </row>
    <row r="64" s="7" customFormat="1" ht="24.96" customHeight="1">
      <c r="B64" s="160"/>
      <c r="C64" s="161"/>
      <c r="D64" s="162" t="s">
        <v>113</v>
      </c>
      <c r="E64" s="163"/>
      <c r="F64" s="163"/>
      <c r="G64" s="163"/>
      <c r="H64" s="163"/>
      <c r="I64" s="164"/>
      <c r="J64" s="165">
        <f>J157</f>
        <v>0</v>
      </c>
      <c r="K64" s="161"/>
      <c r="L64" s="166"/>
    </row>
    <row r="65" s="7" customFormat="1" ht="24.96" customHeight="1">
      <c r="B65" s="160"/>
      <c r="C65" s="161"/>
      <c r="D65" s="162" t="s">
        <v>114</v>
      </c>
      <c r="E65" s="163"/>
      <c r="F65" s="163"/>
      <c r="G65" s="163"/>
      <c r="H65" s="163"/>
      <c r="I65" s="164"/>
      <c r="J65" s="165">
        <f>J182</f>
        <v>0</v>
      </c>
      <c r="K65" s="161"/>
      <c r="L65" s="166"/>
    </row>
    <row r="66" s="7" customFormat="1" ht="24.96" customHeight="1">
      <c r="B66" s="160"/>
      <c r="C66" s="161"/>
      <c r="D66" s="162" t="s">
        <v>115</v>
      </c>
      <c r="E66" s="163"/>
      <c r="F66" s="163"/>
      <c r="G66" s="163"/>
      <c r="H66" s="163"/>
      <c r="I66" s="164"/>
      <c r="J66" s="165">
        <f>J199</f>
        <v>0</v>
      </c>
      <c r="K66" s="161"/>
      <c r="L66" s="166"/>
    </row>
    <row r="67" s="7" customFormat="1" ht="24.96" customHeight="1">
      <c r="B67" s="160"/>
      <c r="C67" s="161"/>
      <c r="D67" s="162" t="s">
        <v>116</v>
      </c>
      <c r="E67" s="163"/>
      <c r="F67" s="163"/>
      <c r="G67" s="163"/>
      <c r="H67" s="163"/>
      <c r="I67" s="164"/>
      <c r="J67" s="165">
        <f>J210</f>
        <v>0</v>
      </c>
      <c r="K67" s="161"/>
      <c r="L67" s="166"/>
    </row>
    <row r="68" s="7" customFormat="1" ht="24.96" customHeight="1">
      <c r="B68" s="160"/>
      <c r="C68" s="161"/>
      <c r="D68" s="162" t="s">
        <v>117</v>
      </c>
      <c r="E68" s="163"/>
      <c r="F68" s="163"/>
      <c r="G68" s="163"/>
      <c r="H68" s="163"/>
      <c r="I68" s="164"/>
      <c r="J68" s="165">
        <f>J230</f>
        <v>0</v>
      </c>
      <c r="K68" s="161"/>
      <c r="L68" s="166"/>
    </row>
    <row r="69" s="7" customFormat="1" ht="24.96" customHeight="1">
      <c r="B69" s="160"/>
      <c r="C69" s="161"/>
      <c r="D69" s="162" t="s">
        <v>118</v>
      </c>
      <c r="E69" s="163"/>
      <c r="F69" s="163"/>
      <c r="G69" s="163"/>
      <c r="H69" s="163"/>
      <c r="I69" s="164"/>
      <c r="J69" s="165">
        <f>J236</f>
        <v>0</v>
      </c>
      <c r="K69" s="161"/>
      <c r="L69" s="166"/>
    </row>
    <row r="70" s="1" customFormat="1" ht="21.84" customHeight="1">
      <c r="B70" s="34"/>
      <c r="C70" s="35"/>
      <c r="D70" s="35"/>
      <c r="E70" s="35"/>
      <c r="F70" s="35"/>
      <c r="G70" s="35"/>
      <c r="H70" s="35"/>
      <c r="I70" s="126"/>
      <c r="J70" s="35"/>
      <c r="K70" s="35"/>
      <c r="L70" s="39"/>
    </row>
    <row r="71" s="1" customFormat="1" ht="6.96" customHeight="1">
      <c r="B71" s="53"/>
      <c r="C71" s="54"/>
      <c r="D71" s="54"/>
      <c r="E71" s="54"/>
      <c r="F71" s="54"/>
      <c r="G71" s="54"/>
      <c r="H71" s="54"/>
      <c r="I71" s="150"/>
      <c r="J71" s="54"/>
      <c r="K71" s="54"/>
      <c r="L71" s="39"/>
    </row>
    <row r="75" s="1" customFormat="1" ht="6.96" customHeight="1">
      <c r="B75" s="55"/>
      <c r="C75" s="56"/>
      <c r="D75" s="56"/>
      <c r="E75" s="56"/>
      <c r="F75" s="56"/>
      <c r="G75" s="56"/>
      <c r="H75" s="56"/>
      <c r="I75" s="153"/>
      <c r="J75" s="56"/>
      <c r="K75" s="56"/>
      <c r="L75" s="39"/>
    </row>
    <row r="76" s="1" customFormat="1" ht="24.96" customHeight="1">
      <c r="B76" s="34"/>
      <c r="C76" s="19" t="s">
        <v>119</v>
      </c>
      <c r="D76" s="35"/>
      <c r="E76" s="35"/>
      <c r="F76" s="35"/>
      <c r="G76" s="35"/>
      <c r="H76" s="35"/>
      <c r="I76" s="126"/>
      <c r="J76" s="35"/>
      <c r="K76" s="35"/>
      <c r="L76" s="39"/>
    </row>
    <row r="77" s="1" customFormat="1" ht="6.96" customHeight="1">
      <c r="B77" s="34"/>
      <c r="C77" s="35"/>
      <c r="D77" s="35"/>
      <c r="E77" s="35"/>
      <c r="F77" s="35"/>
      <c r="G77" s="35"/>
      <c r="H77" s="35"/>
      <c r="I77" s="126"/>
      <c r="J77" s="35"/>
      <c r="K77" s="35"/>
      <c r="L77" s="39"/>
    </row>
    <row r="78" s="1" customFormat="1" ht="12" customHeight="1">
      <c r="B78" s="34"/>
      <c r="C78" s="28" t="s">
        <v>16</v>
      </c>
      <c r="D78" s="35"/>
      <c r="E78" s="35"/>
      <c r="F78" s="35"/>
      <c r="G78" s="35"/>
      <c r="H78" s="35"/>
      <c r="I78" s="126"/>
      <c r="J78" s="35"/>
      <c r="K78" s="35"/>
      <c r="L78" s="39"/>
    </row>
    <row r="79" s="1" customFormat="1" ht="14.4" customHeight="1">
      <c r="B79" s="34"/>
      <c r="C79" s="35"/>
      <c r="D79" s="35"/>
      <c r="E79" s="154" t="str">
        <f>E7</f>
        <v>Oprava informačního zařízení v žst. Zdice, Hořovice, Praha Uhříněves, Říčany, Strančice a Benešov u Prahy.</v>
      </c>
      <c r="F79" s="28"/>
      <c r="G79" s="28"/>
      <c r="H79" s="28"/>
      <c r="I79" s="126"/>
      <c r="J79" s="35"/>
      <c r="K79" s="35"/>
      <c r="L79" s="39"/>
    </row>
    <row r="80" s="1" customFormat="1" ht="12" customHeight="1">
      <c r="B80" s="34"/>
      <c r="C80" s="28" t="s">
        <v>106</v>
      </c>
      <c r="D80" s="35"/>
      <c r="E80" s="35"/>
      <c r="F80" s="35"/>
      <c r="G80" s="35"/>
      <c r="H80" s="35"/>
      <c r="I80" s="126"/>
      <c r="J80" s="35"/>
      <c r="K80" s="35"/>
      <c r="L80" s="39"/>
    </row>
    <row r="81" s="1" customFormat="1" ht="14.4" customHeight="1">
      <c r="B81" s="34"/>
      <c r="C81" s="35"/>
      <c r="D81" s="35"/>
      <c r="E81" s="60" t="str">
        <f>E9</f>
        <v>6 - náhrada stávajícího kamerového systému Říčany</v>
      </c>
      <c r="F81" s="35"/>
      <c r="G81" s="35"/>
      <c r="H81" s="35"/>
      <c r="I81" s="126"/>
      <c r="J81" s="35"/>
      <c r="K81" s="35"/>
      <c r="L81" s="39"/>
    </row>
    <row r="82" s="1" customFormat="1" ht="6.96" customHeight="1">
      <c r="B82" s="34"/>
      <c r="C82" s="35"/>
      <c r="D82" s="35"/>
      <c r="E82" s="35"/>
      <c r="F82" s="35"/>
      <c r="G82" s="35"/>
      <c r="H82" s="35"/>
      <c r="I82" s="126"/>
      <c r="J82" s="35"/>
      <c r="K82" s="35"/>
      <c r="L82" s="39"/>
    </row>
    <row r="83" s="1" customFormat="1" ht="12" customHeight="1">
      <c r="B83" s="34"/>
      <c r="C83" s="28" t="s">
        <v>21</v>
      </c>
      <c r="D83" s="35"/>
      <c r="E83" s="35"/>
      <c r="F83" s="23" t="str">
        <f>F12</f>
        <v>Říčany</v>
      </c>
      <c r="G83" s="35"/>
      <c r="H83" s="35"/>
      <c r="I83" s="128" t="s">
        <v>23</v>
      </c>
      <c r="J83" s="63" t="str">
        <f>IF(J12="","",J12)</f>
        <v>14. 6. 2019</v>
      </c>
      <c r="K83" s="35"/>
      <c r="L83" s="39"/>
    </row>
    <row r="84" s="1" customFormat="1" ht="6.96" customHeight="1">
      <c r="B84" s="34"/>
      <c r="C84" s="35"/>
      <c r="D84" s="35"/>
      <c r="E84" s="35"/>
      <c r="F84" s="35"/>
      <c r="G84" s="35"/>
      <c r="H84" s="35"/>
      <c r="I84" s="126"/>
      <c r="J84" s="35"/>
      <c r="K84" s="35"/>
      <c r="L84" s="39"/>
    </row>
    <row r="85" s="1" customFormat="1" ht="12.6" customHeight="1">
      <c r="B85" s="34"/>
      <c r="C85" s="28" t="s">
        <v>25</v>
      </c>
      <c r="D85" s="35"/>
      <c r="E85" s="35"/>
      <c r="F85" s="23" t="str">
        <f>E15</f>
        <v>Ing. František Voslář</v>
      </c>
      <c r="G85" s="35"/>
      <c r="H85" s="35"/>
      <c r="I85" s="128" t="s">
        <v>31</v>
      </c>
      <c r="J85" s="32" t="str">
        <f>E21</f>
        <v>Ing. Živko Macuroski</v>
      </c>
      <c r="K85" s="35"/>
      <c r="L85" s="39"/>
    </row>
    <row r="86" s="1" customFormat="1" ht="12.6" customHeight="1">
      <c r="B86" s="34"/>
      <c r="C86" s="28" t="s">
        <v>29</v>
      </c>
      <c r="D86" s="35"/>
      <c r="E86" s="35"/>
      <c r="F86" s="23" t="str">
        <f>IF(E18="","",E18)</f>
        <v>Vyplň údaj</v>
      </c>
      <c r="G86" s="35"/>
      <c r="H86" s="35"/>
      <c r="I86" s="128" t="s">
        <v>34</v>
      </c>
      <c r="J86" s="32" t="str">
        <f>E24</f>
        <v>Zdeněk Hron</v>
      </c>
      <c r="K86" s="35"/>
      <c r="L86" s="39"/>
    </row>
    <row r="87" s="1" customFormat="1" ht="10.32" customHeight="1">
      <c r="B87" s="34"/>
      <c r="C87" s="35"/>
      <c r="D87" s="35"/>
      <c r="E87" s="35"/>
      <c r="F87" s="35"/>
      <c r="G87" s="35"/>
      <c r="H87" s="35"/>
      <c r="I87" s="126"/>
      <c r="J87" s="35"/>
      <c r="K87" s="35"/>
      <c r="L87" s="39"/>
    </row>
    <row r="88" s="8" customFormat="1" ht="29.28" customHeight="1">
      <c r="B88" s="167"/>
      <c r="C88" s="168" t="s">
        <v>120</v>
      </c>
      <c r="D88" s="169" t="s">
        <v>57</v>
      </c>
      <c r="E88" s="169" t="s">
        <v>53</v>
      </c>
      <c r="F88" s="169" t="s">
        <v>54</v>
      </c>
      <c r="G88" s="169" t="s">
        <v>121</v>
      </c>
      <c r="H88" s="169" t="s">
        <v>122</v>
      </c>
      <c r="I88" s="170" t="s">
        <v>123</v>
      </c>
      <c r="J88" s="169" t="s">
        <v>111</v>
      </c>
      <c r="K88" s="171" t="s">
        <v>124</v>
      </c>
      <c r="L88" s="172"/>
      <c r="M88" s="83" t="s">
        <v>19</v>
      </c>
      <c r="N88" s="84" t="s">
        <v>42</v>
      </c>
      <c r="O88" s="84" t="s">
        <v>125</v>
      </c>
      <c r="P88" s="84" t="s">
        <v>126</v>
      </c>
      <c r="Q88" s="84" t="s">
        <v>127</v>
      </c>
      <c r="R88" s="84" t="s">
        <v>128</v>
      </c>
      <c r="S88" s="84" t="s">
        <v>129</v>
      </c>
      <c r="T88" s="85" t="s">
        <v>130</v>
      </c>
    </row>
    <row r="89" s="1" customFormat="1" ht="22.8" customHeight="1">
      <c r="B89" s="34"/>
      <c r="C89" s="90" t="s">
        <v>131</v>
      </c>
      <c r="D89" s="35"/>
      <c r="E89" s="35"/>
      <c r="F89" s="35"/>
      <c r="G89" s="35"/>
      <c r="H89" s="35"/>
      <c r="I89" s="126"/>
      <c r="J89" s="173">
        <f>BK89</f>
        <v>0</v>
      </c>
      <c r="K89" s="35"/>
      <c r="L89" s="39"/>
      <c r="M89" s="86"/>
      <c r="N89" s="87"/>
      <c r="O89" s="87"/>
      <c r="P89" s="174">
        <f>P90+P117+P132+P143+P157+P182+P199+P210+P230+P236</f>
        <v>0</v>
      </c>
      <c r="Q89" s="87"/>
      <c r="R89" s="174">
        <f>R90+R117+R132+R143+R157+R182+R199+R210+R230+R236</f>
        <v>0</v>
      </c>
      <c r="S89" s="87"/>
      <c r="T89" s="175">
        <f>T90+T117+T132+T143+T157+T182+T199+T210+T230+T236</f>
        <v>0</v>
      </c>
      <c r="AT89" s="13" t="s">
        <v>71</v>
      </c>
      <c r="AU89" s="13" t="s">
        <v>112</v>
      </c>
      <c r="BK89" s="176">
        <f>BK90+BK117+BK132+BK143+BK157+BK182+BK199+BK210+BK230+BK236</f>
        <v>0</v>
      </c>
    </row>
    <row r="90" s="9" customFormat="1" ht="25.92" customHeight="1">
      <c r="B90" s="177"/>
      <c r="C90" s="178"/>
      <c r="D90" s="179" t="s">
        <v>71</v>
      </c>
      <c r="E90" s="180" t="s">
        <v>132</v>
      </c>
      <c r="F90" s="180" t="s">
        <v>133</v>
      </c>
      <c r="G90" s="178"/>
      <c r="H90" s="178"/>
      <c r="I90" s="181"/>
      <c r="J90" s="182">
        <f>BK90</f>
        <v>0</v>
      </c>
      <c r="K90" s="178"/>
      <c r="L90" s="183"/>
      <c r="M90" s="184"/>
      <c r="N90" s="185"/>
      <c r="O90" s="185"/>
      <c r="P90" s="186">
        <f>SUM(P91:P116)</f>
        <v>0</v>
      </c>
      <c r="Q90" s="185"/>
      <c r="R90" s="186">
        <f>SUM(R91:R116)</f>
        <v>0</v>
      </c>
      <c r="S90" s="185"/>
      <c r="T90" s="187">
        <f>SUM(T91:T116)</f>
        <v>0</v>
      </c>
      <c r="AR90" s="188" t="s">
        <v>77</v>
      </c>
      <c r="AT90" s="189" t="s">
        <v>71</v>
      </c>
      <c r="AU90" s="189" t="s">
        <v>72</v>
      </c>
      <c r="AY90" s="188" t="s">
        <v>134</v>
      </c>
      <c r="BK90" s="190">
        <f>SUM(BK91:BK116)</f>
        <v>0</v>
      </c>
    </row>
    <row r="91" s="1" customFormat="1" ht="40.8" customHeight="1">
      <c r="B91" s="34"/>
      <c r="C91" s="191" t="s">
        <v>72</v>
      </c>
      <c r="D91" s="191" t="s">
        <v>135</v>
      </c>
      <c r="E91" s="192" t="s">
        <v>136</v>
      </c>
      <c r="F91" s="193" t="s">
        <v>623</v>
      </c>
      <c r="G91" s="194" t="s">
        <v>138</v>
      </c>
      <c r="H91" s="195">
        <v>1</v>
      </c>
      <c r="I91" s="196"/>
      <c r="J91" s="197">
        <f>ROUND(I91*H91,2)</f>
        <v>0</v>
      </c>
      <c r="K91" s="193" t="s">
        <v>19</v>
      </c>
      <c r="L91" s="198"/>
      <c r="M91" s="199" t="s">
        <v>19</v>
      </c>
      <c r="N91" s="200" t="s">
        <v>43</v>
      </c>
      <c r="O91" s="75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AR91" s="13" t="s">
        <v>99</v>
      </c>
      <c r="AT91" s="13" t="s">
        <v>135</v>
      </c>
      <c r="AU91" s="13" t="s">
        <v>77</v>
      </c>
      <c r="AY91" s="13" t="s">
        <v>134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13" t="s">
        <v>77</v>
      </c>
      <c r="BK91" s="203">
        <f>ROUND(I91*H91,2)</f>
        <v>0</v>
      </c>
      <c r="BL91" s="13" t="s">
        <v>87</v>
      </c>
      <c r="BM91" s="13" t="s">
        <v>81</v>
      </c>
    </row>
    <row r="92" s="1" customFormat="1" ht="14.4" customHeight="1">
      <c r="B92" s="34"/>
      <c r="C92" s="191" t="s">
        <v>72</v>
      </c>
      <c r="D92" s="191" t="s">
        <v>135</v>
      </c>
      <c r="E92" s="192" t="s">
        <v>139</v>
      </c>
      <c r="F92" s="193" t="s">
        <v>140</v>
      </c>
      <c r="G92" s="194" t="s">
        <v>138</v>
      </c>
      <c r="H92" s="195">
        <v>4</v>
      </c>
      <c r="I92" s="196"/>
      <c r="J92" s="197">
        <f>ROUND(I92*H92,2)</f>
        <v>0</v>
      </c>
      <c r="K92" s="193" t="s">
        <v>19</v>
      </c>
      <c r="L92" s="198"/>
      <c r="M92" s="199" t="s">
        <v>19</v>
      </c>
      <c r="N92" s="200" t="s">
        <v>43</v>
      </c>
      <c r="O92" s="75"/>
      <c r="P92" s="201">
        <f>O92*H92</f>
        <v>0</v>
      </c>
      <c r="Q92" s="201">
        <v>0</v>
      </c>
      <c r="R92" s="201">
        <f>Q92*H92</f>
        <v>0</v>
      </c>
      <c r="S92" s="201">
        <v>0</v>
      </c>
      <c r="T92" s="202">
        <f>S92*H92</f>
        <v>0</v>
      </c>
      <c r="AR92" s="13" t="s">
        <v>99</v>
      </c>
      <c r="AT92" s="13" t="s">
        <v>135</v>
      </c>
      <c r="AU92" s="13" t="s">
        <v>77</v>
      </c>
      <c r="AY92" s="13" t="s">
        <v>134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13" t="s">
        <v>77</v>
      </c>
      <c r="BK92" s="203">
        <f>ROUND(I92*H92,2)</f>
        <v>0</v>
      </c>
      <c r="BL92" s="13" t="s">
        <v>87</v>
      </c>
      <c r="BM92" s="13" t="s">
        <v>87</v>
      </c>
    </row>
    <row r="93" s="1" customFormat="1" ht="14.4" customHeight="1">
      <c r="B93" s="34"/>
      <c r="C93" s="191" t="s">
        <v>72</v>
      </c>
      <c r="D93" s="191" t="s">
        <v>135</v>
      </c>
      <c r="E93" s="192" t="s">
        <v>141</v>
      </c>
      <c r="F93" s="193" t="s">
        <v>142</v>
      </c>
      <c r="G93" s="194" t="s">
        <v>138</v>
      </c>
      <c r="H93" s="195">
        <v>1</v>
      </c>
      <c r="I93" s="196"/>
      <c r="J93" s="197">
        <f>ROUND(I93*H93,2)</f>
        <v>0</v>
      </c>
      <c r="K93" s="193" t="s">
        <v>19</v>
      </c>
      <c r="L93" s="198"/>
      <c r="M93" s="199" t="s">
        <v>19</v>
      </c>
      <c r="N93" s="200" t="s">
        <v>43</v>
      </c>
      <c r="O93" s="75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13" t="s">
        <v>99</v>
      </c>
      <c r="AT93" s="13" t="s">
        <v>135</v>
      </c>
      <c r="AU93" s="13" t="s">
        <v>77</v>
      </c>
      <c r="AY93" s="13" t="s">
        <v>134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13" t="s">
        <v>77</v>
      </c>
      <c r="BK93" s="203">
        <f>ROUND(I93*H93,2)</f>
        <v>0</v>
      </c>
      <c r="BL93" s="13" t="s">
        <v>87</v>
      </c>
      <c r="BM93" s="13" t="s">
        <v>93</v>
      </c>
    </row>
    <row r="94" s="1" customFormat="1" ht="14.4" customHeight="1">
      <c r="B94" s="34"/>
      <c r="C94" s="191" t="s">
        <v>72</v>
      </c>
      <c r="D94" s="191" t="s">
        <v>135</v>
      </c>
      <c r="E94" s="192" t="s">
        <v>183</v>
      </c>
      <c r="F94" s="193" t="s">
        <v>184</v>
      </c>
      <c r="G94" s="194" t="s">
        <v>185</v>
      </c>
      <c r="H94" s="195">
        <v>1</v>
      </c>
      <c r="I94" s="196"/>
      <c r="J94" s="197">
        <f>ROUND(I94*H94,2)</f>
        <v>0</v>
      </c>
      <c r="K94" s="193" t="s">
        <v>19</v>
      </c>
      <c r="L94" s="198"/>
      <c r="M94" s="199" t="s">
        <v>19</v>
      </c>
      <c r="N94" s="200" t="s">
        <v>43</v>
      </c>
      <c r="O94" s="75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AR94" s="13" t="s">
        <v>99</v>
      </c>
      <c r="AT94" s="13" t="s">
        <v>135</v>
      </c>
      <c r="AU94" s="13" t="s">
        <v>77</v>
      </c>
      <c r="AY94" s="13" t="s">
        <v>134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13" t="s">
        <v>77</v>
      </c>
      <c r="BK94" s="203">
        <f>ROUND(I94*H94,2)</f>
        <v>0</v>
      </c>
      <c r="BL94" s="13" t="s">
        <v>87</v>
      </c>
      <c r="BM94" s="13" t="s">
        <v>99</v>
      </c>
    </row>
    <row r="95" s="1" customFormat="1" ht="14.4" customHeight="1">
      <c r="B95" s="34"/>
      <c r="C95" s="191" t="s">
        <v>72</v>
      </c>
      <c r="D95" s="191" t="s">
        <v>135</v>
      </c>
      <c r="E95" s="192" t="s">
        <v>202</v>
      </c>
      <c r="F95" s="193" t="s">
        <v>203</v>
      </c>
      <c r="G95" s="194" t="s">
        <v>138</v>
      </c>
      <c r="H95" s="195">
        <v>1</v>
      </c>
      <c r="I95" s="196"/>
      <c r="J95" s="197">
        <f>ROUND(I95*H95,2)</f>
        <v>0</v>
      </c>
      <c r="K95" s="193" t="s">
        <v>19</v>
      </c>
      <c r="L95" s="198"/>
      <c r="M95" s="199" t="s">
        <v>19</v>
      </c>
      <c r="N95" s="200" t="s">
        <v>43</v>
      </c>
      <c r="O95" s="75"/>
      <c r="P95" s="201">
        <f>O95*H95</f>
        <v>0</v>
      </c>
      <c r="Q95" s="201">
        <v>0</v>
      </c>
      <c r="R95" s="201">
        <f>Q95*H95</f>
        <v>0</v>
      </c>
      <c r="S95" s="201">
        <v>0</v>
      </c>
      <c r="T95" s="202">
        <f>S95*H95</f>
        <v>0</v>
      </c>
      <c r="AR95" s="13" t="s">
        <v>99</v>
      </c>
      <c r="AT95" s="13" t="s">
        <v>135</v>
      </c>
      <c r="AU95" s="13" t="s">
        <v>77</v>
      </c>
      <c r="AY95" s="13" t="s">
        <v>134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13" t="s">
        <v>77</v>
      </c>
      <c r="BK95" s="203">
        <f>ROUND(I95*H95,2)</f>
        <v>0</v>
      </c>
      <c r="BL95" s="13" t="s">
        <v>87</v>
      </c>
      <c r="BM95" s="13" t="s">
        <v>189</v>
      </c>
    </row>
    <row r="96" s="1" customFormat="1" ht="14.4" customHeight="1">
      <c r="B96" s="34"/>
      <c r="C96" s="191" t="s">
        <v>72</v>
      </c>
      <c r="D96" s="191" t="s">
        <v>135</v>
      </c>
      <c r="E96" s="192" t="s">
        <v>205</v>
      </c>
      <c r="F96" s="193" t="s">
        <v>206</v>
      </c>
      <c r="G96" s="194" t="s">
        <v>138</v>
      </c>
      <c r="H96" s="195">
        <v>1</v>
      </c>
      <c r="I96" s="196"/>
      <c r="J96" s="197">
        <f>ROUND(I96*H96,2)</f>
        <v>0</v>
      </c>
      <c r="K96" s="193" t="s">
        <v>19</v>
      </c>
      <c r="L96" s="198"/>
      <c r="M96" s="199" t="s">
        <v>19</v>
      </c>
      <c r="N96" s="200" t="s">
        <v>43</v>
      </c>
      <c r="O96" s="75"/>
      <c r="P96" s="201">
        <f>O96*H96</f>
        <v>0</v>
      </c>
      <c r="Q96" s="201">
        <v>0</v>
      </c>
      <c r="R96" s="201">
        <f>Q96*H96</f>
        <v>0</v>
      </c>
      <c r="S96" s="201">
        <v>0</v>
      </c>
      <c r="T96" s="202">
        <f>S96*H96</f>
        <v>0</v>
      </c>
      <c r="AR96" s="13" t="s">
        <v>99</v>
      </c>
      <c r="AT96" s="13" t="s">
        <v>135</v>
      </c>
      <c r="AU96" s="13" t="s">
        <v>77</v>
      </c>
      <c r="AY96" s="13" t="s">
        <v>134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13" t="s">
        <v>77</v>
      </c>
      <c r="BK96" s="203">
        <f>ROUND(I96*H96,2)</f>
        <v>0</v>
      </c>
      <c r="BL96" s="13" t="s">
        <v>87</v>
      </c>
      <c r="BM96" s="13" t="s">
        <v>192</v>
      </c>
    </row>
    <row r="97" s="1" customFormat="1" ht="14.4" customHeight="1">
      <c r="B97" s="34"/>
      <c r="C97" s="191" t="s">
        <v>72</v>
      </c>
      <c r="D97" s="191" t="s">
        <v>135</v>
      </c>
      <c r="E97" s="192" t="s">
        <v>208</v>
      </c>
      <c r="F97" s="193" t="s">
        <v>209</v>
      </c>
      <c r="G97" s="194" t="s">
        <v>138</v>
      </c>
      <c r="H97" s="195">
        <v>5</v>
      </c>
      <c r="I97" s="196"/>
      <c r="J97" s="197">
        <f>ROUND(I97*H97,2)</f>
        <v>0</v>
      </c>
      <c r="K97" s="193" t="s">
        <v>19</v>
      </c>
      <c r="L97" s="198"/>
      <c r="M97" s="199" t="s">
        <v>19</v>
      </c>
      <c r="N97" s="200" t="s">
        <v>43</v>
      </c>
      <c r="O97" s="75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AR97" s="13" t="s">
        <v>99</v>
      </c>
      <c r="AT97" s="13" t="s">
        <v>135</v>
      </c>
      <c r="AU97" s="13" t="s">
        <v>77</v>
      </c>
      <c r="AY97" s="13" t="s">
        <v>134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13" t="s">
        <v>77</v>
      </c>
      <c r="BK97" s="203">
        <f>ROUND(I97*H97,2)</f>
        <v>0</v>
      </c>
      <c r="BL97" s="13" t="s">
        <v>87</v>
      </c>
      <c r="BM97" s="13" t="s">
        <v>195</v>
      </c>
    </row>
    <row r="98" s="1" customFormat="1" ht="14.4" customHeight="1">
      <c r="B98" s="34"/>
      <c r="C98" s="191" t="s">
        <v>72</v>
      </c>
      <c r="D98" s="191" t="s">
        <v>135</v>
      </c>
      <c r="E98" s="192" t="s">
        <v>217</v>
      </c>
      <c r="F98" s="193" t="s">
        <v>218</v>
      </c>
      <c r="G98" s="194" t="s">
        <v>138</v>
      </c>
      <c r="H98" s="195">
        <v>2</v>
      </c>
      <c r="I98" s="196"/>
      <c r="J98" s="197">
        <f>ROUND(I98*H98,2)</f>
        <v>0</v>
      </c>
      <c r="K98" s="193" t="s">
        <v>19</v>
      </c>
      <c r="L98" s="198"/>
      <c r="M98" s="199" t="s">
        <v>19</v>
      </c>
      <c r="N98" s="200" t="s">
        <v>43</v>
      </c>
      <c r="O98" s="75"/>
      <c r="P98" s="201">
        <f>O98*H98</f>
        <v>0</v>
      </c>
      <c r="Q98" s="201">
        <v>0</v>
      </c>
      <c r="R98" s="201">
        <f>Q98*H98</f>
        <v>0</v>
      </c>
      <c r="S98" s="201">
        <v>0</v>
      </c>
      <c r="T98" s="202">
        <f>S98*H98</f>
        <v>0</v>
      </c>
      <c r="AR98" s="13" t="s">
        <v>99</v>
      </c>
      <c r="AT98" s="13" t="s">
        <v>135</v>
      </c>
      <c r="AU98" s="13" t="s">
        <v>77</v>
      </c>
      <c r="AY98" s="13" t="s">
        <v>134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13" t="s">
        <v>77</v>
      </c>
      <c r="BK98" s="203">
        <f>ROUND(I98*H98,2)</f>
        <v>0</v>
      </c>
      <c r="BL98" s="13" t="s">
        <v>87</v>
      </c>
      <c r="BM98" s="13" t="s">
        <v>198</v>
      </c>
    </row>
    <row r="99" s="1" customFormat="1" ht="14.4" customHeight="1">
      <c r="B99" s="34"/>
      <c r="C99" s="191" t="s">
        <v>72</v>
      </c>
      <c r="D99" s="191" t="s">
        <v>135</v>
      </c>
      <c r="E99" s="192" t="s">
        <v>220</v>
      </c>
      <c r="F99" s="193" t="s">
        <v>221</v>
      </c>
      <c r="G99" s="194" t="s">
        <v>138</v>
      </c>
      <c r="H99" s="195">
        <v>2</v>
      </c>
      <c r="I99" s="196"/>
      <c r="J99" s="197">
        <f>ROUND(I99*H99,2)</f>
        <v>0</v>
      </c>
      <c r="K99" s="193" t="s">
        <v>19</v>
      </c>
      <c r="L99" s="198"/>
      <c r="M99" s="199" t="s">
        <v>19</v>
      </c>
      <c r="N99" s="200" t="s">
        <v>43</v>
      </c>
      <c r="O99" s="75"/>
      <c r="P99" s="201">
        <f>O99*H99</f>
        <v>0</v>
      </c>
      <c r="Q99" s="201">
        <v>0</v>
      </c>
      <c r="R99" s="201">
        <f>Q99*H99</f>
        <v>0</v>
      </c>
      <c r="S99" s="201">
        <v>0</v>
      </c>
      <c r="T99" s="202">
        <f>S99*H99</f>
        <v>0</v>
      </c>
      <c r="AR99" s="13" t="s">
        <v>99</v>
      </c>
      <c r="AT99" s="13" t="s">
        <v>135</v>
      </c>
      <c r="AU99" s="13" t="s">
        <v>77</v>
      </c>
      <c r="AY99" s="13" t="s">
        <v>134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13" t="s">
        <v>77</v>
      </c>
      <c r="BK99" s="203">
        <f>ROUND(I99*H99,2)</f>
        <v>0</v>
      </c>
      <c r="BL99" s="13" t="s">
        <v>87</v>
      </c>
      <c r="BM99" s="13" t="s">
        <v>201</v>
      </c>
    </row>
    <row r="100" s="1" customFormat="1" ht="14.4" customHeight="1">
      <c r="B100" s="34"/>
      <c r="C100" s="191" t="s">
        <v>72</v>
      </c>
      <c r="D100" s="191" t="s">
        <v>135</v>
      </c>
      <c r="E100" s="192" t="s">
        <v>223</v>
      </c>
      <c r="F100" s="193" t="s">
        <v>224</v>
      </c>
      <c r="G100" s="194" t="s">
        <v>138</v>
      </c>
      <c r="H100" s="195">
        <v>6</v>
      </c>
      <c r="I100" s="196"/>
      <c r="J100" s="197">
        <f>ROUND(I100*H100,2)</f>
        <v>0</v>
      </c>
      <c r="K100" s="193" t="s">
        <v>19</v>
      </c>
      <c r="L100" s="198"/>
      <c r="M100" s="199" t="s">
        <v>19</v>
      </c>
      <c r="N100" s="200" t="s">
        <v>43</v>
      </c>
      <c r="O100" s="75"/>
      <c r="P100" s="201">
        <f>O100*H100</f>
        <v>0</v>
      </c>
      <c r="Q100" s="201">
        <v>0</v>
      </c>
      <c r="R100" s="201">
        <f>Q100*H100</f>
        <v>0</v>
      </c>
      <c r="S100" s="201">
        <v>0</v>
      </c>
      <c r="T100" s="202">
        <f>S100*H100</f>
        <v>0</v>
      </c>
      <c r="AR100" s="13" t="s">
        <v>99</v>
      </c>
      <c r="AT100" s="13" t="s">
        <v>135</v>
      </c>
      <c r="AU100" s="13" t="s">
        <v>77</v>
      </c>
      <c r="AY100" s="13" t="s">
        <v>134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13" t="s">
        <v>77</v>
      </c>
      <c r="BK100" s="203">
        <f>ROUND(I100*H100,2)</f>
        <v>0</v>
      </c>
      <c r="BL100" s="13" t="s">
        <v>87</v>
      </c>
      <c r="BM100" s="13" t="s">
        <v>204</v>
      </c>
    </row>
    <row r="101" s="1" customFormat="1" ht="14.4" customHeight="1">
      <c r="B101" s="34"/>
      <c r="C101" s="191" t="s">
        <v>72</v>
      </c>
      <c r="D101" s="191" t="s">
        <v>135</v>
      </c>
      <c r="E101" s="192" t="s">
        <v>226</v>
      </c>
      <c r="F101" s="193" t="s">
        <v>227</v>
      </c>
      <c r="G101" s="194" t="s">
        <v>138</v>
      </c>
      <c r="H101" s="195">
        <v>2</v>
      </c>
      <c r="I101" s="196"/>
      <c r="J101" s="197">
        <f>ROUND(I101*H101,2)</f>
        <v>0</v>
      </c>
      <c r="K101" s="193" t="s">
        <v>19</v>
      </c>
      <c r="L101" s="198"/>
      <c r="M101" s="199" t="s">
        <v>19</v>
      </c>
      <c r="N101" s="200" t="s">
        <v>43</v>
      </c>
      <c r="O101" s="75"/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AR101" s="13" t="s">
        <v>99</v>
      </c>
      <c r="AT101" s="13" t="s">
        <v>135</v>
      </c>
      <c r="AU101" s="13" t="s">
        <v>77</v>
      </c>
      <c r="AY101" s="13" t="s">
        <v>134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13" t="s">
        <v>77</v>
      </c>
      <c r="BK101" s="203">
        <f>ROUND(I101*H101,2)</f>
        <v>0</v>
      </c>
      <c r="BL101" s="13" t="s">
        <v>87</v>
      </c>
      <c r="BM101" s="13" t="s">
        <v>207</v>
      </c>
    </row>
    <row r="102" s="1" customFormat="1" ht="14.4" customHeight="1">
      <c r="B102" s="34"/>
      <c r="C102" s="191" t="s">
        <v>72</v>
      </c>
      <c r="D102" s="191" t="s">
        <v>135</v>
      </c>
      <c r="E102" s="192" t="s">
        <v>229</v>
      </c>
      <c r="F102" s="193" t="s">
        <v>230</v>
      </c>
      <c r="G102" s="194" t="s">
        <v>138</v>
      </c>
      <c r="H102" s="195">
        <v>2</v>
      </c>
      <c r="I102" s="196"/>
      <c r="J102" s="197">
        <f>ROUND(I102*H102,2)</f>
        <v>0</v>
      </c>
      <c r="K102" s="193" t="s">
        <v>19</v>
      </c>
      <c r="L102" s="198"/>
      <c r="M102" s="199" t="s">
        <v>19</v>
      </c>
      <c r="N102" s="200" t="s">
        <v>43</v>
      </c>
      <c r="O102" s="75"/>
      <c r="P102" s="201">
        <f>O102*H102</f>
        <v>0</v>
      </c>
      <c r="Q102" s="201">
        <v>0</v>
      </c>
      <c r="R102" s="201">
        <f>Q102*H102</f>
        <v>0</v>
      </c>
      <c r="S102" s="201">
        <v>0</v>
      </c>
      <c r="T102" s="202">
        <f>S102*H102</f>
        <v>0</v>
      </c>
      <c r="AR102" s="13" t="s">
        <v>99</v>
      </c>
      <c r="AT102" s="13" t="s">
        <v>135</v>
      </c>
      <c r="AU102" s="13" t="s">
        <v>77</v>
      </c>
      <c r="AY102" s="13" t="s">
        <v>134</v>
      </c>
      <c r="BE102" s="203">
        <f>IF(N102="základní",J102,0)</f>
        <v>0</v>
      </c>
      <c r="BF102" s="203">
        <f>IF(N102="snížená",J102,0)</f>
        <v>0</v>
      </c>
      <c r="BG102" s="203">
        <f>IF(N102="zákl. přenesená",J102,0)</f>
        <v>0</v>
      </c>
      <c r="BH102" s="203">
        <f>IF(N102="sníž. přenesená",J102,0)</f>
        <v>0</v>
      </c>
      <c r="BI102" s="203">
        <f>IF(N102="nulová",J102,0)</f>
        <v>0</v>
      </c>
      <c r="BJ102" s="13" t="s">
        <v>77</v>
      </c>
      <c r="BK102" s="203">
        <f>ROUND(I102*H102,2)</f>
        <v>0</v>
      </c>
      <c r="BL102" s="13" t="s">
        <v>87</v>
      </c>
      <c r="BM102" s="13" t="s">
        <v>210</v>
      </c>
    </row>
    <row r="103" s="1" customFormat="1" ht="14.4" customHeight="1">
      <c r="B103" s="34"/>
      <c r="C103" s="191" t="s">
        <v>72</v>
      </c>
      <c r="D103" s="191" t="s">
        <v>135</v>
      </c>
      <c r="E103" s="192" t="s">
        <v>232</v>
      </c>
      <c r="F103" s="193" t="s">
        <v>233</v>
      </c>
      <c r="G103" s="194" t="s">
        <v>138</v>
      </c>
      <c r="H103" s="195">
        <v>6</v>
      </c>
      <c r="I103" s="196"/>
      <c r="J103" s="197">
        <f>ROUND(I103*H103,2)</f>
        <v>0</v>
      </c>
      <c r="K103" s="193" t="s">
        <v>19</v>
      </c>
      <c r="L103" s="198"/>
      <c r="M103" s="199" t="s">
        <v>19</v>
      </c>
      <c r="N103" s="200" t="s">
        <v>43</v>
      </c>
      <c r="O103" s="75"/>
      <c r="P103" s="201">
        <f>O103*H103</f>
        <v>0</v>
      </c>
      <c r="Q103" s="201">
        <v>0</v>
      </c>
      <c r="R103" s="201">
        <f>Q103*H103</f>
        <v>0</v>
      </c>
      <c r="S103" s="201">
        <v>0</v>
      </c>
      <c r="T103" s="202">
        <f>S103*H103</f>
        <v>0</v>
      </c>
      <c r="AR103" s="13" t="s">
        <v>99</v>
      </c>
      <c r="AT103" s="13" t="s">
        <v>135</v>
      </c>
      <c r="AU103" s="13" t="s">
        <v>77</v>
      </c>
      <c r="AY103" s="13" t="s">
        <v>134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13" t="s">
        <v>77</v>
      </c>
      <c r="BK103" s="203">
        <f>ROUND(I103*H103,2)</f>
        <v>0</v>
      </c>
      <c r="BL103" s="13" t="s">
        <v>87</v>
      </c>
      <c r="BM103" s="13" t="s">
        <v>213</v>
      </c>
    </row>
    <row r="104" s="1" customFormat="1" ht="14.4" customHeight="1">
      <c r="B104" s="34"/>
      <c r="C104" s="191" t="s">
        <v>72</v>
      </c>
      <c r="D104" s="191" t="s">
        <v>135</v>
      </c>
      <c r="E104" s="192" t="s">
        <v>235</v>
      </c>
      <c r="F104" s="193" t="s">
        <v>236</v>
      </c>
      <c r="G104" s="194" t="s">
        <v>138</v>
      </c>
      <c r="H104" s="195">
        <v>10</v>
      </c>
      <c r="I104" s="196"/>
      <c r="J104" s="197">
        <f>ROUND(I104*H104,2)</f>
        <v>0</v>
      </c>
      <c r="K104" s="193" t="s">
        <v>19</v>
      </c>
      <c r="L104" s="198"/>
      <c r="M104" s="199" t="s">
        <v>19</v>
      </c>
      <c r="N104" s="200" t="s">
        <v>43</v>
      </c>
      <c r="O104" s="75"/>
      <c r="P104" s="201">
        <f>O104*H104</f>
        <v>0</v>
      </c>
      <c r="Q104" s="201">
        <v>0</v>
      </c>
      <c r="R104" s="201">
        <f>Q104*H104</f>
        <v>0</v>
      </c>
      <c r="S104" s="201">
        <v>0</v>
      </c>
      <c r="T104" s="202">
        <f>S104*H104</f>
        <v>0</v>
      </c>
      <c r="AR104" s="13" t="s">
        <v>99</v>
      </c>
      <c r="AT104" s="13" t="s">
        <v>135</v>
      </c>
      <c r="AU104" s="13" t="s">
        <v>77</v>
      </c>
      <c r="AY104" s="13" t="s">
        <v>134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13" t="s">
        <v>77</v>
      </c>
      <c r="BK104" s="203">
        <f>ROUND(I104*H104,2)</f>
        <v>0</v>
      </c>
      <c r="BL104" s="13" t="s">
        <v>87</v>
      </c>
      <c r="BM104" s="13" t="s">
        <v>216</v>
      </c>
    </row>
    <row r="105" s="1" customFormat="1" ht="14.4" customHeight="1">
      <c r="B105" s="34"/>
      <c r="C105" s="191" t="s">
        <v>72</v>
      </c>
      <c r="D105" s="191" t="s">
        <v>135</v>
      </c>
      <c r="E105" s="192" t="s">
        <v>238</v>
      </c>
      <c r="F105" s="193" t="s">
        <v>239</v>
      </c>
      <c r="G105" s="194" t="s">
        <v>138</v>
      </c>
      <c r="H105" s="195">
        <v>36</v>
      </c>
      <c r="I105" s="196"/>
      <c r="J105" s="197">
        <f>ROUND(I105*H105,2)</f>
        <v>0</v>
      </c>
      <c r="K105" s="193" t="s">
        <v>19</v>
      </c>
      <c r="L105" s="198"/>
      <c r="M105" s="199" t="s">
        <v>19</v>
      </c>
      <c r="N105" s="200" t="s">
        <v>43</v>
      </c>
      <c r="O105" s="75"/>
      <c r="P105" s="201">
        <f>O105*H105</f>
        <v>0</v>
      </c>
      <c r="Q105" s="201">
        <v>0</v>
      </c>
      <c r="R105" s="201">
        <f>Q105*H105</f>
        <v>0</v>
      </c>
      <c r="S105" s="201">
        <v>0</v>
      </c>
      <c r="T105" s="202">
        <f>S105*H105</f>
        <v>0</v>
      </c>
      <c r="AR105" s="13" t="s">
        <v>99</v>
      </c>
      <c r="AT105" s="13" t="s">
        <v>135</v>
      </c>
      <c r="AU105" s="13" t="s">
        <v>77</v>
      </c>
      <c r="AY105" s="13" t="s">
        <v>134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13" t="s">
        <v>77</v>
      </c>
      <c r="BK105" s="203">
        <f>ROUND(I105*H105,2)</f>
        <v>0</v>
      </c>
      <c r="BL105" s="13" t="s">
        <v>87</v>
      </c>
      <c r="BM105" s="13" t="s">
        <v>222</v>
      </c>
    </row>
    <row r="106" s="1" customFormat="1" ht="14.4" customHeight="1">
      <c r="B106" s="34"/>
      <c r="C106" s="191" t="s">
        <v>72</v>
      </c>
      <c r="D106" s="191" t="s">
        <v>135</v>
      </c>
      <c r="E106" s="192" t="s">
        <v>241</v>
      </c>
      <c r="F106" s="193" t="s">
        <v>242</v>
      </c>
      <c r="G106" s="194" t="s">
        <v>138</v>
      </c>
      <c r="H106" s="195">
        <v>10</v>
      </c>
      <c r="I106" s="196"/>
      <c r="J106" s="197">
        <f>ROUND(I106*H106,2)</f>
        <v>0</v>
      </c>
      <c r="K106" s="193" t="s">
        <v>19</v>
      </c>
      <c r="L106" s="198"/>
      <c r="M106" s="199" t="s">
        <v>19</v>
      </c>
      <c r="N106" s="200" t="s">
        <v>43</v>
      </c>
      <c r="O106" s="75"/>
      <c r="P106" s="201">
        <f>O106*H106</f>
        <v>0</v>
      </c>
      <c r="Q106" s="201">
        <v>0</v>
      </c>
      <c r="R106" s="201">
        <f>Q106*H106</f>
        <v>0</v>
      </c>
      <c r="S106" s="201">
        <v>0</v>
      </c>
      <c r="T106" s="202">
        <f>S106*H106</f>
        <v>0</v>
      </c>
      <c r="AR106" s="13" t="s">
        <v>99</v>
      </c>
      <c r="AT106" s="13" t="s">
        <v>135</v>
      </c>
      <c r="AU106" s="13" t="s">
        <v>77</v>
      </c>
      <c r="AY106" s="13" t="s">
        <v>134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13" t="s">
        <v>77</v>
      </c>
      <c r="BK106" s="203">
        <f>ROUND(I106*H106,2)</f>
        <v>0</v>
      </c>
      <c r="BL106" s="13" t="s">
        <v>87</v>
      </c>
      <c r="BM106" s="13" t="s">
        <v>225</v>
      </c>
    </row>
    <row r="107" s="1" customFormat="1" ht="14.4" customHeight="1">
      <c r="B107" s="34"/>
      <c r="C107" s="191" t="s">
        <v>72</v>
      </c>
      <c r="D107" s="191" t="s">
        <v>135</v>
      </c>
      <c r="E107" s="192" t="s">
        <v>244</v>
      </c>
      <c r="F107" s="193" t="s">
        <v>245</v>
      </c>
      <c r="G107" s="194" t="s">
        <v>138</v>
      </c>
      <c r="H107" s="195">
        <v>2</v>
      </c>
      <c r="I107" s="196"/>
      <c r="J107" s="197">
        <f>ROUND(I107*H107,2)</f>
        <v>0</v>
      </c>
      <c r="K107" s="193" t="s">
        <v>19</v>
      </c>
      <c r="L107" s="198"/>
      <c r="M107" s="199" t="s">
        <v>19</v>
      </c>
      <c r="N107" s="200" t="s">
        <v>43</v>
      </c>
      <c r="O107" s="75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AR107" s="13" t="s">
        <v>99</v>
      </c>
      <c r="AT107" s="13" t="s">
        <v>135</v>
      </c>
      <c r="AU107" s="13" t="s">
        <v>77</v>
      </c>
      <c r="AY107" s="13" t="s">
        <v>134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13" t="s">
        <v>77</v>
      </c>
      <c r="BK107" s="203">
        <f>ROUND(I107*H107,2)</f>
        <v>0</v>
      </c>
      <c r="BL107" s="13" t="s">
        <v>87</v>
      </c>
      <c r="BM107" s="13" t="s">
        <v>231</v>
      </c>
    </row>
    <row r="108" s="1" customFormat="1" ht="14.4" customHeight="1">
      <c r="B108" s="34"/>
      <c r="C108" s="191" t="s">
        <v>72</v>
      </c>
      <c r="D108" s="191" t="s">
        <v>135</v>
      </c>
      <c r="E108" s="192" t="s">
        <v>247</v>
      </c>
      <c r="F108" s="193" t="s">
        <v>248</v>
      </c>
      <c r="G108" s="194" t="s">
        <v>138</v>
      </c>
      <c r="H108" s="195">
        <v>8</v>
      </c>
      <c r="I108" s="196"/>
      <c r="J108" s="197">
        <f>ROUND(I108*H108,2)</f>
        <v>0</v>
      </c>
      <c r="K108" s="193" t="s">
        <v>19</v>
      </c>
      <c r="L108" s="198"/>
      <c r="M108" s="199" t="s">
        <v>19</v>
      </c>
      <c r="N108" s="200" t="s">
        <v>43</v>
      </c>
      <c r="O108" s="75"/>
      <c r="P108" s="201">
        <f>O108*H108</f>
        <v>0</v>
      </c>
      <c r="Q108" s="201">
        <v>0</v>
      </c>
      <c r="R108" s="201">
        <f>Q108*H108</f>
        <v>0</v>
      </c>
      <c r="S108" s="201">
        <v>0</v>
      </c>
      <c r="T108" s="202">
        <f>S108*H108</f>
        <v>0</v>
      </c>
      <c r="AR108" s="13" t="s">
        <v>99</v>
      </c>
      <c r="AT108" s="13" t="s">
        <v>135</v>
      </c>
      <c r="AU108" s="13" t="s">
        <v>77</v>
      </c>
      <c r="AY108" s="13" t="s">
        <v>134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13" t="s">
        <v>77</v>
      </c>
      <c r="BK108" s="203">
        <f>ROUND(I108*H108,2)</f>
        <v>0</v>
      </c>
      <c r="BL108" s="13" t="s">
        <v>87</v>
      </c>
      <c r="BM108" s="13" t="s">
        <v>237</v>
      </c>
    </row>
    <row r="109" s="1" customFormat="1" ht="14.4" customHeight="1">
      <c r="B109" s="34"/>
      <c r="C109" s="191" t="s">
        <v>72</v>
      </c>
      <c r="D109" s="191" t="s">
        <v>135</v>
      </c>
      <c r="E109" s="192" t="s">
        <v>250</v>
      </c>
      <c r="F109" s="193" t="s">
        <v>251</v>
      </c>
      <c r="G109" s="194" t="s">
        <v>138</v>
      </c>
      <c r="H109" s="195">
        <v>1</v>
      </c>
      <c r="I109" s="196"/>
      <c r="J109" s="197">
        <f>ROUND(I109*H109,2)</f>
        <v>0</v>
      </c>
      <c r="K109" s="193" t="s">
        <v>19</v>
      </c>
      <c r="L109" s="198"/>
      <c r="M109" s="199" t="s">
        <v>19</v>
      </c>
      <c r="N109" s="200" t="s">
        <v>43</v>
      </c>
      <c r="O109" s="75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AR109" s="13" t="s">
        <v>99</v>
      </c>
      <c r="AT109" s="13" t="s">
        <v>135</v>
      </c>
      <c r="AU109" s="13" t="s">
        <v>77</v>
      </c>
      <c r="AY109" s="13" t="s">
        <v>134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13" t="s">
        <v>77</v>
      </c>
      <c r="BK109" s="203">
        <f>ROUND(I109*H109,2)</f>
        <v>0</v>
      </c>
      <c r="BL109" s="13" t="s">
        <v>87</v>
      </c>
      <c r="BM109" s="13" t="s">
        <v>568</v>
      </c>
    </row>
    <row r="110" s="1" customFormat="1" ht="20.4" customHeight="1">
      <c r="B110" s="34"/>
      <c r="C110" s="191" t="s">
        <v>96</v>
      </c>
      <c r="D110" s="191" t="s">
        <v>135</v>
      </c>
      <c r="E110" s="192" t="s">
        <v>148</v>
      </c>
      <c r="F110" s="193" t="s">
        <v>149</v>
      </c>
      <c r="G110" s="194" t="s">
        <v>150</v>
      </c>
      <c r="H110" s="195">
        <v>20</v>
      </c>
      <c r="I110" s="196"/>
      <c r="J110" s="197">
        <f>ROUND(I110*H110,2)</f>
        <v>0</v>
      </c>
      <c r="K110" s="193" t="s">
        <v>151</v>
      </c>
      <c r="L110" s="198"/>
      <c r="M110" s="199" t="s">
        <v>19</v>
      </c>
      <c r="N110" s="200" t="s">
        <v>43</v>
      </c>
      <c r="O110" s="75"/>
      <c r="P110" s="201">
        <f>O110*H110</f>
        <v>0</v>
      </c>
      <c r="Q110" s="201">
        <v>0</v>
      </c>
      <c r="R110" s="201">
        <f>Q110*H110</f>
        <v>0</v>
      </c>
      <c r="S110" s="201">
        <v>0</v>
      </c>
      <c r="T110" s="202">
        <f>S110*H110</f>
        <v>0</v>
      </c>
      <c r="AR110" s="13" t="s">
        <v>81</v>
      </c>
      <c r="AT110" s="13" t="s">
        <v>135</v>
      </c>
      <c r="AU110" s="13" t="s">
        <v>77</v>
      </c>
      <c r="AY110" s="13" t="s">
        <v>134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13" t="s">
        <v>77</v>
      </c>
      <c r="BK110" s="203">
        <f>ROUND(I110*H110,2)</f>
        <v>0</v>
      </c>
      <c r="BL110" s="13" t="s">
        <v>77</v>
      </c>
      <c r="BM110" s="13" t="s">
        <v>642</v>
      </c>
    </row>
    <row r="111" s="1" customFormat="1" ht="20.4" customHeight="1">
      <c r="B111" s="34"/>
      <c r="C111" s="191" t="s">
        <v>99</v>
      </c>
      <c r="D111" s="191" t="s">
        <v>135</v>
      </c>
      <c r="E111" s="192" t="s">
        <v>154</v>
      </c>
      <c r="F111" s="193" t="s">
        <v>155</v>
      </c>
      <c r="G111" s="194" t="s">
        <v>150</v>
      </c>
      <c r="H111" s="195">
        <v>10</v>
      </c>
      <c r="I111" s="196"/>
      <c r="J111" s="197">
        <f>ROUND(I111*H111,2)</f>
        <v>0</v>
      </c>
      <c r="K111" s="193" t="s">
        <v>151</v>
      </c>
      <c r="L111" s="198"/>
      <c r="M111" s="199" t="s">
        <v>19</v>
      </c>
      <c r="N111" s="200" t="s">
        <v>43</v>
      </c>
      <c r="O111" s="75"/>
      <c r="P111" s="201">
        <f>O111*H111</f>
        <v>0</v>
      </c>
      <c r="Q111" s="201">
        <v>0</v>
      </c>
      <c r="R111" s="201">
        <f>Q111*H111</f>
        <v>0</v>
      </c>
      <c r="S111" s="201">
        <v>0</v>
      </c>
      <c r="T111" s="202">
        <f>S111*H111</f>
        <v>0</v>
      </c>
      <c r="AR111" s="13" t="s">
        <v>81</v>
      </c>
      <c r="AT111" s="13" t="s">
        <v>135</v>
      </c>
      <c r="AU111" s="13" t="s">
        <v>77</v>
      </c>
      <c r="AY111" s="13" t="s">
        <v>134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13" t="s">
        <v>77</v>
      </c>
      <c r="BK111" s="203">
        <f>ROUND(I111*H111,2)</f>
        <v>0</v>
      </c>
      <c r="BL111" s="13" t="s">
        <v>77</v>
      </c>
      <c r="BM111" s="13" t="s">
        <v>643</v>
      </c>
    </row>
    <row r="112" s="1" customFormat="1" ht="20.4" customHeight="1">
      <c r="B112" s="34"/>
      <c r="C112" s="191" t="s">
        <v>102</v>
      </c>
      <c r="D112" s="191" t="s">
        <v>135</v>
      </c>
      <c r="E112" s="192" t="s">
        <v>158</v>
      </c>
      <c r="F112" s="193" t="s">
        <v>159</v>
      </c>
      <c r="G112" s="194" t="s">
        <v>150</v>
      </c>
      <c r="H112" s="195">
        <v>40</v>
      </c>
      <c r="I112" s="196"/>
      <c r="J112" s="197">
        <f>ROUND(I112*H112,2)</f>
        <v>0</v>
      </c>
      <c r="K112" s="193" t="s">
        <v>151</v>
      </c>
      <c r="L112" s="198"/>
      <c r="M112" s="199" t="s">
        <v>19</v>
      </c>
      <c r="N112" s="200" t="s">
        <v>43</v>
      </c>
      <c r="O112" s="75"/>
      <c r="P112" s="201">
        <f>O112*H112</f>
        <v>0</v>
      </c>
      <c r="Q112" s="201">
        <v>0</v>
      </c>
      <c r="R112" s="201">
        <f>Q112*H112</f>
        <v>0</v>
      </c>
      <c r="S112" s="201">
        <v>0</v>
      </c>
      <c r="T112" s="202">
        <f>S112*H112</f>
        <v>0</v>
      </c>
      <c r="AR112" s="13" t="s">
        <v>81</v>
      </c>
      <c r="AT112" s="13" t="s">
        <v>135</v>
      </c>
      <c r="AU112" s="13" t="s">
        <v>77</v>
      </c>
      <c r="AY112" s="13" t="s">
        <v>134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13" t="s">
        <v>77</v>
      </c>
      <c r="BK112" s="203">
        <f>ROUND(I112*H112,2)</f>
        <v>0</v>
      </c>
      <c r="BL112" s="13" t="s">
        <v>77</v>
      </c>
      <c r="BM112" s="13" t="s">
        <v>644</v>
      </c>
    </row>
    <row r="113" s="1" customFormat="1" ht="20.4" customHeight="1">
      <c r="B113" s="34"/>
      <c r="C113" s="191" t="s">
        <v>147</v>
      </c>
      <c r="D113" s="191" t="s">
        <v>135</v>
      </c>
      <c r="E113" s="192" t="s">
        <v>161</v>
      </c>
      <c r="F113" s="193" t="s">
        <v>162</v>
      </c>
      <c r="G113" s="194" t="s">
        <v>163</v>
      </c>
      <c r="H113" s="195">
        <v>10</v>
      </c>
      <c r="I113" s="196"/>
      <c r="J113" s="197">
        <f>ROUND(I113*H113,2)</f>
        <v>0</v>
      </c>
      <c r="K113" s="193" t="s">
        <v>151</v>
      </c>
      <c r="L113" s="198"/>
      <c r="M113" s="199" t="s">
        <v>19</v>
      </c>
      <c r="N113" s="200" t="s">
        <v>43</v>
      </c>
      <c r="O113" s="75"/>
      <c r="P113" s="201">
        <f>O113*H113</f>
        <v>0</v>
      </c>
      <c r="Q113" s="201">
        <v>0</v>
      </c>
      <c r="R113" s="201">
        <f>Q113*H113</f>
        <v>0</v>
      </c>
      <c r="S113" s="201">
        <v>0</v>
      </c>
      <c r="T113" s="202">
        <f>S113*H113</f>
        <v>0</v>
      </c>
      <c r="AR113" s="13" t="s">
        <v>81</v>
      </c>
      <c r="AT113" s="13" t="s">
        <v>135</v>
      </c>
      <c r="AU113" s="13" t="s">
        <v>77</v>
      </c>
      <c r="AY113" s="13" t="s">
        <v>134</v>
      </c>
      <c r="BE113" s="203">
        <f>IF(N113="základní",J113,0)</f>
        <v>0</v>
      </c>
      <c r="BF113" s="203">
        <f>IF(N113="snížená",J113,0)</f>
        <v>0</v>
      </c>
      <c r="BG113" s="203">
        <f>IF(N113="zákl. přenesená",J113,0)</f>
        <v>0</v>
      </c>
      <c r="BH113" s="203">
        <f>IF(N113="sníž. přenesená",J113,0)</f>
        <v>0</v>
      </c>
      <c r="BI113" s="203">
        <f>IF(N113="nulová",J113,0)</f>
        <v>0</v>
      </c>
      <c r="BJ113" s="13" t="s">
        <v>77</v>
      </c>
      <c r="BK113" s="203">
        <f>ROUND(I113*H113,2)</f>
        <v>0</v>
      </c>
      <c r="BL113" s="13" t="s">
        <v>77</v>
      </c>
      <c r="BM113" s="13" t="s">
        <v>645</v>
      </c>
    </row>
    <row r="114" s="1" customFormat="1" ht="20.4" customHeight="1">
      <c r="B114" s="34"/>
      <c r="C114" s="191" t="s">
        <v>171</v>
      </c>
      <c r="D114" s="191" t="s">
        <v>135</v>
      </c>
      <c r="E114" s="192" t="s">
        <v>165</v>
      </c>
      <c r="F114" s="193" t="s">
        <v>166</v>
      </c>
      <c r="G114" s="194" t="s">
        <v>163</v>
      </c>
      <c r="H114" s="195">
        <v>8</v>
      </c>
      <c r="I114" s="196"/>
      <c r="J114" s="197">
        <f>ROUND(I114*H114,2)</f>
        <v>0</v>
      </c>
      <c r="K114" s="193" t="s">
        <v>151</v>
      </c>
      <c r="L114" s="198"/>
      <c r="M114" s="199" t="s">
        <v>19</v>
      </c>
      <c r="N114" s="200" t="s">
        <v>43</v>
      </c>
      <c r="O114" s="75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AR114" s="13" t="s">
        <v>81</v>
      </c>
      <c r="AT114" s="13" t="s">
        <v>135</v>
      </c>
      <c r="AU114" s="13" t="s">
        <v>77</v>
      </c>
      <c r="AY114" s="13" t="s">
        <v>134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13" t="s">
        <v>77</v>
      </c>
      <c r="BK114" s="203">
        <f>ROUND(I114*H114,2)</f>
        <v>0</v>
      </c>
      <c r="BL114" s="13" t="s">
        <v>77</v>
      </c>
      <c r="BM114" s="13" t="s">
        <v>646</v>
      </c>
    </row>
    <row r="115" s="1" customFormat="1" ht="20.4" customHeight="1">
      <c r="B115" s="34"/>
      <c r="C115" s="191" t="s">
        <v>175</v>
      </c>
      <c r="D115" s="191" t="s">
        <v>135</v>
      </c>
      <c r="E115" s="192" t="s">
        <v>168</v>
      </c>
      <c r="F115" s="193" t="s">
        <v>169</v>
      </c>
      <c r="G115" s="194" t="s">
        <v>163</v>
      </c>
      <c r="H115" s="195">
        <v>8</v>
      </c>
      <c r="I115" s="196"/>
      <c r="J115" s="197">
        <f>ROUND(I115*H115,2)</f>
        <v>0</v>
      </c>
      <c r="K115" s="193" t="s">
        <v>151</v>
      </c>
      <c r="L115" s="198"/>
      <c r="M115" s="199" t="s">
        <v>19</v>
      </c>
      <c r="N115" s="200" t="s">
        <v>43</v>
      </c>
      <c r="O115" s="75"/>
      <c r="P115" s="201">
        <f>O115*H115</f>
        <v>0</v>
      </c>
      <c r="Q115" s="201">
        <v>0</v>
      </c>
      <c r="R115" s="201">
        <f>Q115*H115</f>
        <v>0</v>
      </c>
      <c r="S115" s="201">
        <v>0</v>
      </c>
      <c r="T115" s="202">
        <f>S115*H115</f>
        <v>0</v>
      </c>
      <c r="AR115" s="13" t="s">
        <v>81</v>
      </c>
      <c r="AT115" s="13" t="s">
        <v>135</v>
      </c>
      <c r="AU115" s="13" t="s">
        <v>77</v>
      </c>
      <c r="AY115" s="13" t="s">
        <v>134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13" t="s">
        <v>77</v>
      </c>
      <c r="BK115" s="203">
        <f>ROUND(I115*H115,2)</f>
        <v>0</v>
      </c>
      <c r="BL115" s="13" t="s">
        <v>77</v>
      </c>
      <c r="BM115" s="13" t="s">
        <v>647</v>
      </c>
    </row>
    <row r="116" s="1" customFormat="1" ht="20.4" customHeight="1">
      <c r="B116" s="34"/>
      <c r="C116" s="191" t="s">
        <v>153</v>
      </c>
      <c r="D116" s="191" t="s">
        <v>135</v>
      </c>
      <c r="E116" s="192" t="s">
        <v>172</v>
      </c>
      <c r="F116" s="193" t="s">
        <v>173</v>
      </c>
      <c r="G116" s="194" t="s">
        <v>163</v>
      </c>
      <c r="H116" s="195">
        <v>2</v>
      </c>
      <c r="I116" s="196"/>
      <c r="J116" s="197">
        <f>ROUND(I116*H116,2)</f>
        <v>0</v>
      </c>
      <c r="K116" s="193" t="s">
        <v>151</v>
      </c>
      <c r="L116" s="198"/>
      <c r="M116" s="199" t="s">
        <v>19</v>
      </c>
      <c r="N116" s="200" t="s">
        <v>43</v>
      </c>
      <c r="O116" s="75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AR116" s="13" t="s">
        <v>81</v>
      </c>
      <c r="AT116" s="13" t="s">
        <v>135</v>
      </c>
      <c r="AU116" s="13" t="s">
        <v>77</v>
      </c>
      <c r="AY116" s="13" t="s">
        <v>134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13" t="s">
        <v>77</v>
      </c>
      <c r="BK116" s="203">
        <f>ROUND(I116*H116,2)</f>
        <v>0</v>
      </c>
      <c r="BL116" s="13" t="s">
        <v>77</v>
      </c>
      <c r="BM116" s="13" t="s">
        <v>648</v>
      </c>
    </row>
    <row r="117" s="9" customFormat="1" ht="25.92" customHeight="1">
      <c r="B117" s="177"/>
      <c r="C117" s="178"/>
      <c r="D117" s="179" t="s">
        <v>71</v>
      </c>
      <c r="E117" s="180" t="s">
        <v>253</v>
      </c>
      <c r="F117" s="180" t="s">
        <v>254</v>
      </c>
      <c r="G117" s="178"/>
      <c r="H117" s="178"/>
      <c r="I117" s="181"/>
      <c r="J117" s="182">
        <f>BK117</f>
        <v>0</v>
      </c>
      <c r="K117" s="178"/>
      <c r="L117" s="183"/>
      <c r="M117" s="184"/>
      <c r="N117" s="185"/>
      <c r="O117" s="185"/>
      <c r="P117" s="186">
        <f>SUM(P118:P131)</f>
        <v>0</v>
      </c>
      <c r="Q117" s="185"/>
      <c r="R117" s="186">
        <f>SUM(R118:R131)</f>
        <v>0</v>
      </c>
      <c r="S117" s="185"/>
      <c r="T117" s="187">
        <f>SUM(T118:T131)</f>
        <v>0</v>
      </c>
      <c r="AR117" s="188" t="s">
        <v>77</v>
      </c>
      <c r="AT117" s="189" t="s">
        <v>71</v>
      </c>
      <c r="AU117" s="189" t="s">
        <v>72</v>
      </c>
      <c r="AY117" s="188" t="s">
        <v>134</v>
      </c>
      <c r="BK117" s="190">
        <f>SUM(BK118:BK131)</f>
        <v>0</v>
      </c>
    </row>
    <row r="118" s="1" customFormat="1" ht="71.4" customHeight="1">
      <c r="B118" s="34"/>
      <c r="C118" s="191" t="s">
        <v>72</v>
      </c>
      <c r="D118" s="191" t="s">
        <v>135</v>
      </c>
      <c r="E118" s="192" t="s">
        <v>255</v>
      </c>
      <c r="F118" s="193" t="s">
        <v>256</v>
      </c>
      <c r="G118" s="194" t="s">
        <v>138</v>
      </c>
      <c r="H118" s="195">
        <v>2</v>
      </c>
      <c r="I118" s="196"/>
      <c r="J118" s="197">
        <f>ROUND(I118*H118,2)</f>
        <v>0</v>
      </c>
      <c r="K118" s="193" t="s">
        <v>19</v>
      </c>
      <c r="L118" s="198"/>
      <c r="M118" s="199" t="s">
        <v>19</v>
      </c>
      <c r="N118" s="200" t="s">
        <v>43</v>
      </c>
      <c r="O118" s="75"/>
      <c r="P118" s="201">
        <f>O118*H118</f>
        <v>0</v>
      </c>
      <c r="Q118" s="201">
        <v>0</v>
      </c>
      <c r="R118" s="201">
        <f>Q118*H118</f>
        <v>0</v>
      </c>
      <c r="S118" s="201">
        <v>0</v>
      </c>
      <c r="T118" s="202">
        <f>S118*H118</f>
        <v>0</v>
      </c>
      <c r="AR118" s="13" t="s">
        <v>99</v>
      </c>
      <c r="AT118" s="13" t="s">
        <v>135</v>
      </c>
      <c r="AU118" s="13" t="s">
        <v>77</v>
      </c>
      <c r="AY118" s="13" t="s">
        <v>134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13" t="s">
        <v>77</v>
      </c>
      <c r="BK118" s="203">
        <f>ROUND(I118*H118,2)</f>
        <v>0</v>
      </c>
      <c r="BL118" s="13" t="s">
        <v>87</v>
      </c>
      <c r="BM118" s="13" t="s">
        <v>243</v>
      </c>
    </row>
    <row r="119" s="1" customFormat="1" ht="14.4" customHeight="1">
      <c r="B119" s="34"/>
      <c r="C119" s="191" t="s">
        <v>72</v>
      </c>
      <c r="D119" s="191" t="s">
        <v>135</v>
      </c>
      <c r="E119" s="192" t="s">
        <v>258</v>
      </c>
      <c r="F119" s="193" t="s">
        <v>259</v>
      </c>
      <c r="G119" s="194" t="s">
        <v>138</v>
      </c>
      <c r="H119" s="195">
        <v>2</v>
      </c>
      <c r="I119" s="196"/>
      <c r="J119" s="197">
        <f>ROUND(I119*H119,2)</f>
        <v>0</v>
      </c>
      <c r="K119" s="193" t="s">
        <v>19</v>
      </c>
      <c r="L119" s="198"/>
      <c r="M119" s="199" t="s">
        <v>19</v>
      </c>
      <c r="N119" s="200" t="s">
        <v>43</v>
      </c>
      <c r="O119" s="75"/>
      <c r="P119" s="201">
        <f>O119*H119</f>
        <v>0</v>
      </c>
      <c r="Q119" s="201">
        <v>0</v>
      </c>
      <c r="R119" s="201">
        <f>Q119*H119</f>
        <v>0</v>
      </c>
      <c r="S119" s="201">
        <v>0</v>
      </c>
      <c r="T119" s="202">
        <f>S119*H119</f>
        <v>0</v>
      </c>
      <c r="AR119" s="13" t="s">
        <v>99</v>
      </c>
      <c r="AT119" s="13" t="s">
        <v>135</v>
      </c>
      <c r="AU119" s="13" t="s">
        <v>77</v>
      </c>
      <c r="AY119" s="13" t="s">
        <v>134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13" t="s">
        <v>77</v>
      </c>
      <c r="BK119" s="203">
        <f>ROUND(I119*H119,2)</f>
        <v>0</v>
      </c>
      <c r="BL119" s="13" t="s">
        <v>87</v>
      </c>
      <c r="BM119" s="13" t="s">
        <v>569</v>
      </c>
    </row>
    <row r="120" s="1" customFormat="1" ht="14.4" customHeight="1">
      <c r="B120" s="34"/>
      <c r="C120" s="191" t="s">
        <v>72</v>
      </c>
      <c r="D120" s="191" t="s">
        <v>135</v>
      </c>
      <c r="E120" s="192" t="s">
        <v>261</v>
      </c>
      <c r="F120" s="193" t="s">
        <v>262</v>
      </c>
      <c r="G120" s="194" t="s">
        <v>138</v>
      </c>
      <c r="H120" s="195">
        <v>2</v>
      </c>
      <c r="I120" s="196"/>
      <c r="J120" s="197">
        <f>ROUND(I120*H120,2)</f>
        <v>0</v>
      </c>
      <c r="K120" s="193" t="s">
        <v>19</v>
      </c>
      <c r="L120" s="198"/>
      <c r="M120" s="199" t="s">
        <v>19</v>
      </c>
      <c r="N120" s="200" t="s">
        <v>43</v>
      </c>
      <c r="O120" s="75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13" t="s">
        <v>99</v>
      </c>
      <c r="AT120" s="13" t="s">
        <v>135</v>
      </c>
      <c r="AU120" s="13" t="s">
        <v>77</v>
      </c>
      <c r="AY120" s="13" t="s">
        <v>134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13" t="s">
        <v>77</v>
      </c>
      <c r="BK120" s="203">
        <f>ROUND(I120*H120,2)</f>
        <v>0</v>
      </c>
      <c r="BL120" s="13" t="s">
        <v>87</v>
      </c>
      <c r="BM120" s="13" t="s">
        <v>246</v>
      </c>
    </row>
    <row r="121" s="1" customFormat="1" ht="14.4" customHeight="1">
      <c r="B121" s="34"/>
      <c r="C121" s="191" t="s">
        <v>72</v>
      </c>
      <c r="D121" s="191" t="s">
        <v>135</v>
      </c>
      <c r="E121" s="192" t="s">
        <v>264</v>
      </c>
      <c r="F121" s="193" t="s">
        <v>265</v>
      </c>
      <c r="G121" s="194" t="s">
        <v>138</v>
      </c>
      <c r="H121" s="195">
        <v>2</v>
      </c>
      <c r="I121" s="196"/>
      <c r="J121" s="197">
        <f>ROUND(I121*H121,2)</f>
        <v>0</v>
      </c>
      <c r="K121" s="193" t="s">
        <v>19</v>
      </c>
      <c r="L121" s="198"/>
      <c r="M121" s="199" t="s">
        <v>19</v>
      </c>
      <c r="N121" s="200" t="s">
        <v>43</v>
      </c>
      <c r="O121" s="75"/>
      <c r="P121" s="201">
        <f>O121*H121</f>
        <v>0</v>
      </c>
      <c r="Q121" s="201">
        <v>0</v>
      </c>
      <c r="R121" s="201">
        <f>Q121*H121</f>
        <v>0</v>
      </c>
      <c r="S121" s="201">
        <v>0</v>
      </c>
      <c r="T121" s="202">
        <f>S121*H121</f>
        <v>0</v>
      </c>
      <c r="AR121" s="13" t="s">
        <v>99</v>
      </c>
      <c r="AT121" s="13" t="s">
        <v>135</v>
      </c>
      <c r="AU121" s="13" t="s">
        <v>77</v>
      </c>
      <c r="AY121" s="13" t="s">
        <v>134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13" t="s">
        <v>77</v>
      </c>
      <c r="BK121" s="203">
        <f>ROUND(I121*H121,2)</f>
        <v>0</v>
      </c>
      <c r="BL121" s="13" t="s">
        <v>87</v>
      </c>
      <c r="BM121" s="13" t="s">
        <v>609</v>
      </c>
    </row>
    <row r="122" s="1" customFormat="1" ht="14.4" customHeight="1">
      <c r="B122" s="34"/>
      <c r="C122" s="191" t="s">
        <v>72</v>
      </c>
      <c r="D122" s="191" t="s">
        <v>135</v>
      </c>
      <c r="E122" s="192" t="s">
        <v>267</v>
      </c>
      <c r="F122" s="193" t="s">
        <v>268</v>
      </c>
      <c r="G122" s="194" t="s">
        <v>138</v>
      </c>
      <c r="H122" s="195">
        <v>2</v>
      </c>
      <c r="I122" s="196"/>
      <c r="J122" s="197">
        <f>ROUND(I122*H122,2)</f>
        <v>0</v>
      </c>
      <c r="K122" s="193" t="s">
        <v>19</v>
      </c>
      <c r="L122" s="198"/>
      <c r="M122" s="199" t="s">
        <v>19</v>
      </c>
      <c r="N122" s="200" t="s">
        <v>43</v>
      </c>
      <c r="O122" s="75"/>
      <c r="P122" s="201">
        <f>O122*H122</f>
        <v>0</v>
      </c>
      <c r="Q122" s="201">
        <v>0</v>
      </c>
      <c r="R122" s="201">
        <f>Q122*H122</f>
        <v>0</v>
      </c>
      <c r="S122" s="201">
        <v>0</v>
      </c>
      <c r="T122" s="202">
        <f>S122*H122</f>
        <v>0</v>
      </c>
      <c r="AR122" s="13" t="s">
        <v>99</v>
      </c>
      <c r="AT122" s="13" t="s">
        <v>135</v>
      </c>
      <c r="AU122" s="13" t="s">
        <v>77</v>
      </c>
      <c r="AY122" s="13" t="s">
        <v>134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13" t="s">
        <v>77</v>
      </c>
      <c r="BK122" s="203">
        <f>ROUND(I122*H122,2)</f>
        <v>0</v>
      </c>
      <c r="BL122" s="13" t="s">
        <v>87</v>
      </c>
      <c r="BM122" s="13" t="s">
        <v>249</v>
      </c>
    </row>
    <row r="123" s="1" customFormat="1" ht="14.4" customHeight="1">
      <c r="B123" s="34"/>
      <c r="C123" s="191" t="s">
        <v>72</v>
      </c>
      <c r="D123" s="191" t="s">
        <v>135</v>
      </c>
      <c r="E123" s="192" t="s">
        <v>270</v>
      </c>
      <c r="F123" s="193" t="s">
        <v>239</v>
      </c>
      <c r="G123" s="194" t="s">
        <v>138</v>
      </c>
      <c r="H123" s="195">
        <v>2</v>
      </c>
      <c r="I123" s="196"/>
      <c r="J123" s="197">
        <f>ROUND(I123*H123,2)</f>
        <v>0</v>
      </c>
      <c r="K123" s="193" t="s">
        <v>19</v>
      </c>
      <c r="L123" s="198"/>
      <c r="M123" s="199" t="s">
        <v>19</v>
      </c>
      <c r="N123" s="200" t="s">
        <v>43</v>
      </c>
      <c r="O123" s="75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AR123" s="13" t="s">
        <v>99</v>
      </c>
      <c r="AT123" s="13" t="s">
        <v>135</v>
      </c>
      <c r="AU123" s="13" t="s">
        <v>77</v>
      </c>
      <c r="AY123" s="13" t="s">
        <v>134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13" t="s">
        <v>77</v>
      </c>
      <c r="BK123" s="203">
        <f>ROUND(I123*H123,2)</f>
        <v>0</v>
      </c>
      <c r="BL123" s="13" t="s">
        <v>87</v>
      </c>
      <c r="BM123" s="13" t="s">
        <v>252</v>
      </c>
    </row>
    <row r="124" s="1" customFormat="1" ht="14.4" customHeight="1">
      <c r="B124" s="34"/>
      <c r="C124" s="191" t="s">
        <v>72</v>
      </c>
      <c r="D124" s="191" t="s">
        <v>135</v>
      </c>
      <c r="E124" s="192" t="s">
        <v>272</v>
      </c>
      <c r="F124" s="193" t="s">
        <v>273</v>
      </c>
      <c r="G124" s="194" t="s">
        <v>138</v>
      </c>
      <c r="H124" s="195">
        <v>2</v>
      </c>
      <c r="I124" s="196"/>
      <c r="J124" s="197">
        <f>ROUND(I124*H124,2)</f>
        <v>0</v>
      </c>
      <c r="K124" s="193" t="s">
        <v>19</v>
      </c>
      <c r="L124" s="198"/>
      <c r="M124" s="199" t="s">
        <v>19</v>
      </c>
      <c r="N124" s="200" t="s">
        <v>43</v>
      </c>
      <c r="O124" s="75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AR124" s="13" t="s">
        <v>99</v>
      </c>
      <c r="AT124" s="13" t="s">
        <v>135</v>
      </c>
      <c r="AU124" s="13" t="s">
        <v>77</v>
      </c>
      <c r="AY124" s="13" t="s">
        <v>134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13" t="s">
        <v>77</v>
      </c>
      <c r="BK124" s="203">
        <f>ROUND(I124*H124,2)</f>
        <v>0</v>
      </c>
      <c r="BL124" s="13" t="s">
        <v>87</v>
      </c>
      <c r="BM124" s="13" t="s">
        <v>572</v>
      </c>
    </row>
    <row r="125" s="1" customFormat="1" ht="14.4" customHeight="1">
      <c r="B125" s="34"/>
      <c r="C125" s="191" t="s">
        <v>72</v>
      </c>
      <c r="D125" s="191" t="s">
        <v>135</v>
      </c>
      <c r="E125" s="192" t="s">
        <v>275</v>
      </c>
      <c r="F125" s="193" t="s">
        <v>236</v>
      </c>
      <c r="G125" s="194" t="s">
        <v>138</v>
      </c>
      <c r="H125" s="195">
        <v>2</v>
      </c>
      <c r="I125" s="196"/>
      <c r="J125" s="197">
        <f>ROUND(I125*H125,2)</f>
        <v>0</v>
      </c>
      <c r="K125" s="193" t="s">
        <v>19</v>
      </c>
      <c r="L125" s="198"/>
      <c r="M125" s="199" t="s">
        <v>19</v>
      </c>
      <c r="N125" s="200" t="s">
        <v>43</v>
      </c>
      <c r="O125" s="75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AR125" s="13" t="s">
        <v>99</v>
      </c>
      <c r="AT125" s="13" t="s">
        <v>135</v>
      </c>
      <c r="AU125" s="13" t="s">
        <v>77</v>
      </c>
      <c r="AY125" s="13" t="s">
        <v>134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13" t="s">
        <v>77</v>
      </c>
      <c r="BK125" s="203">
        <f>ROUND(I125*H125,2)</f>
        <v>0</v>
      </c>
      <c r="BL125" s="13" t="s">
        <v>87</v>
      </c>
      <c r="BM125" s="13" t="s">
        <v>257</v>
      </c>
    </row>
    <row r="126" s="1" customFormat="1" ht="30.6" customHeight="1">
      <c r="B126" s="34"/>
      <c r="C126" s="191" t="s">
        <v>72</v>
      </c>
      <c r="D126" s="191" t="s">
        <v>135</v>
      </c>
      <c r="E126" s="192" t="s">
        <v>649</v>
      </c>
      <c r="F126" s="193" t="s">
        <v>278</v>
      </c>
      <c r="G126" s="194" t="s">
        <v>138</v>
      </c>
      <c r="H126" s="195">
        <v>2</v>
      </c>
      <c r="I126" s="196"/>
      <c r="J126" s="197">
        <f>ROUND(I126*H126,2)</f>
        <v>0</v>
      </c>
      <c r="K126" s="193" t="s">
        <v>19</v>
      </c>
      <c r="L126" s="198"/>
      <c r="M126" s="199" t="s">
        <v>19</v>
      </c>
      <c r="N126" s="200" t="s">
        <v>43</v>
      </c>
      <c r="O126" s="75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AR126" s="13" t="s">
        <v>99</v>
      </c>
      <c r="AT126" s="13" t="s">
        <v>135</v>
      </c>
      <c r="AU126" s="13" t="s">
        <v>77</v>
      </c>
      <c r="AY126" s="13" t="s">
        <v>134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3" t="s">
        <v>77</v>
      </c>
      <c r="BK126" s="203">
        <f>ROUND(I126*H126,2)</f>
        <v>0</v>
      </c>
      <c r="BL126" s="13" t="s">
        <v>87</v>
      </c>
      <c r="BM126" s="13" t="s">
        <v>260</v>
      </c>
    </row>
    <row r="127" s="1" customFormat="1" ht="30.6" customHeight="1">
      <c r="B127" s="34"/>
      <c r="C127" s="191" t="s">
        <v>72</v>
      </c>
      <c r="D127" s="191" t="s">
        <v>135</v>
      </c>
      <c r="E127" s="192" t="s">
        <v>280</v>
      </c>
      <c r="F127" s="193" t="s">
        <v>281</v>
      </c>
      <c r="G127" s="194" t="s">
        <v>138</v>
      </c>
      <c r="H127" s="195">
        <v>2</v>
      </c>
      <c r="I127" s="196"/>
      <c r="J127" s="197">
        <f>ROUND(I127*H127,2)</f>
        <v>0</v>
      </c>
      <c r="K127" s="193" t="s">
        <v>19</v>
      </c>
      <c r="L127" s="198"/>
      <c r="M127" s="199" t="s">
        <v>19</v>
      </c>
      <c r="N127" s="200" t="s">
        <v>43</v>
      </c>
      <c r="O127" s="75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AR127" s="13" t="s">
        <v>99</v>
      </c>
      <c r="AT127" s="13" t="s">
        <v>135</v>
      </c>
      <c r="AU127" s="13" t="s">
        <v>77</v>
      </c>
      <c r="AY127" s="13" t="s">
        <v>134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13" t="s">
        <v>77</v>
      </c>
      <c r="BK127" s="203">
        <f>ROUND(I127*H127,2)</f>
        <v>0</v>
      </c>
      <c r="BL127" s="13" t="s">
        <v>87</v>
      </c>
      <c r="BM127" s="13" t="s">
        <v>263</v>
      </c>
    </row>
    <row r="128" s="1" customFormat="1" ht="14.4" customHeight="1">
      <c r="B128" s="34"/>
      <c r="C128" s="191" t="s">
        <v>72</v>
      </c>
      <c r="D128" s="191" t="s">
        <v>135</v>
      </c>
      <c r="E128" s="192" t="s">
        <v>283</v>
      </c>
      <c r="F128" s="193" t="s">
        <v>284</v>
      </c>
      <c r="G128" s="194" t="s">
        <v>138</v>
      </c>
      <c r="H128" s="195">
        <v>2</v>
      </c>
      <c r="I128" s="196"/>
      <c r="J128" s="197">
        <f>ROUND(I128*H128,2)</f>
        <v>0</v>
      </c>
      <c r="K128" s="193" t="s">
        <v>19</v>
      </c>
      <c r="L128" s="198"/>
      <c r="M128" s="199" t="s">
        <v>19</v>
      </c>
      <c r="N128" s="200" t="s">
        <v>43</v>
      </c>
      <c r="O128" s="75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AR128" s="13" t="s">
        <v>99</v>
      </c>
      <c r="AT128" s="13" t="s">
        <v>135</v>
      </c>
      <c r="AU128" s="13" t="s">
        <v>77</v>
      </c>
      <c r="AY128" s="13" t="s">
        <v>134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13" t="s">
        <v>77</v>
      </c>
      <c r="BK128" s="203">
        <f>ROUND(I128*H128,2)</f>
        <v>0</v>
      </c>
      <c r="BL128" s="13" t="s">
        <v>87</v>
      </c>
      <c r="BM128" s="13" t="s">
        <v>266</v>
      </c>
    </row>
    <row r="129" s="1" customFormat="1" ht="14.4" customHeight="1">
      <c r="B129" s="34"/>
      <c r="C129" s="191" t="s">
        <v>72</v>
      </c>
      <c r="D129" s="191" t="s">
        <v>135</v>
      </c>
      <c r="E129" s="192" t="s">
        <v>286</v>
      </c>
      <c r="F129" s="193" t="s">
        <v>287</v>
      </c>
      <c r="G129" s="194" t="s">
        <v>288</v>
      </c>
      <c r="H129" s="195">
        <v>2</v>
      </c>
      <c r="I129" s="196"/>
      <c r="J129" s="197">
        <f>ROUND(I129*H129,2)</f>
        <v>0</v>
      </c>
      <c r="K129" s="193" t="s">
        <v>19</v>
      </c>
      <c r="L129" s="198"/>
      <c r="M129" s="199" t="s">
        <v>19</v>
      </c>
      <c r="N129" s="200" t="s">
        <v>43</v>
      </c>
      <c r="O129" s="75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AR129" s="13" t="s">
        <v>99</v>
      </c>
      <c r="AT129" s="13" t="s">
        <v>135</v>
      </c>
      <c r="AU129" s="13" t="s">
        <v>77</v>
      </c>
      <c r="AY129" s="13" t="s">
        <v>134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3" t="s">
        <v>77</v>
      </c>
      <c r="BK129" s="203">
        <f>ROUND(I129*H129,2)</f>
        <v>0</v>
      </c>
      <c r="BL129" s="13" t="s">
        <v>87</v>
      </c>
      <c r="BM129" s="13" t="s">
        <v>577</v>
      </c>
    </row>
    <row r="130" s="1" customFormat="1" ht="14.4" customHeight="1">
      <c r="B130" s="34"/>
      <c r="C130" s="191" t="s">
        <v>72</v>
      </c>
      <c r="D130" s="191" t="s">
        <v>135</v>
      </c>
      <c r="E130" s="192" t="s">
        <v>290</v>
      </c>
      <c r="F130" s="193" t="s">
        <v>291</v>
      </c>
      <c r="G130" s="194" t="s">
        <v>288</v>
      </c>
      <c r="H130" s="195">
        <v>2</v>
      </c>
      <c r="I130" s="196"/>
      <c r="J130" s="197">
        <f>ROUND(I130*H130,2)</f>
        <v>0</v>
      </c>
      <c r="K130" s="193" t="s">
        <v>19</v>
      </c>
      <c r="L130" s="198"/>
      <c r="M130" s="199" t="s">
        <v>19</v>
      </c>
      <c r="N130" s="200" t="s">
        <v>43</v>
      </c>
      <c r="O130" s="75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AR130" s="13" t="s">
        <v>99</v>
      </c>
      <c r="AT130" s="13" t="s">
        <v>135</v>
      </c>
      <c r="AU130" s="13" t="s">
        <v>77</v>
      </c>
      <c r="AY130" s="13" t="s">
        <v>134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3" t="s">
        <v>77</v>
      </c>
      <c r="BK130" s="203">
        <f>ROUND(I130*H130,2)</f>
        <v>0</v>
      </c>
      <c r="BL130" s="13" t="s">
        <v>87</v>
      </c>
      <c r="BM130" s="13" t="s">
        <v>269</v>
      </c>
    </row>
    <row r="131" s="1" customFormat="1" ht="20.4" customHeight="1">
      <c r="B131" s="34"/>
      <c r="C131" s="191" t="s">
        <v>72</v>
      </c>
      <c r="D131" s="191" t="s">
        <v>135</v>
      </c>
      <c r="E131" s="192" t="s">
        <v>293</v>
      </c>
      <c r="F131" s="193" t="s">
        <v>294</v>
      </c>
      <c r="G131" s="194" t="s">
        <v>138</v>
      </c>
      <c r="H131" s="195">
        <v>1</v>
      </c>
      <c r="I131" s="196"/>
      <c r="J131" s="197">
        <f>ROUND(I131*H131,2)</f>
        <v>0</v>
      </c>
      <c r="K131" s="193" t="s">
        <v>19</v>
      </c>
      <c r="L131" s="198"/>
      <c r="M131" s="199" t="s">
        <v>19</v>
      </c>
      <c r="N131" s="200" t="s">
        <v>43</v>
      </c>
      <c r="O131" s="75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AR131" s="13" t="s">
        <v>99</v>
      </c>
      <c r="AT131" s="13" t="s">
        <v>135</v>
      </c>
      <c r="AU131" s="13" t="s">
        <v>77</v>
      </c>
      <c r="AY131" s="13" t="s">
        <v>134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3" t="s">
        <v>77</v>
      </c>
      <c r="BK131" s="203">
        <f>ROUND(I131*H131,2)</f>
        <v>0</v>
      </c>
      <c r="BL131" s="13" t="s">
        <v>87</v>
      </c>
      <c r="BM131" s="13" t="s">
        <v>271</v>
      </c>
    </row>
    <row r="132" s="9" customFormat="1" ht="25.92" customHeight="1">
      <c r="B132" s="177"/>
      <c r="C132" s="178"/>
      <c r="D132" s="179" t="s">
        <v>71</v>
      </c>
      <c r="E132" s="180" t="s">
        <v>296</v>
      </c>
      <c r="F132" s="180" t="s">
        <v>297</v>
      </c>
      <c r="G132" s="178"/>
      <c r="H132" s="178"/>
      <c r="I132" s="181"/>
      <c r="J132" s="182">
        <f>BK132</f>
        <v>0</v>
      </c>
      <c r="K132" s="178"/>
      <c r="L132" s="183"/>
      <c r="M132" s="184"/>
      <c r="N132" s="185"/>
      <c r="O132" s="185"/>
      <c r="P132" s="186">
        <f>SUM(P133:P142)</f>
        <v>0</v>
      </c>
      <c r="Q132" s="185"/>
      <c r="R132" s="186">
        <f>SUM(R133:R142)</f>
        <v>0</v>
      </c>
      <c r="S132" s="185"/>
      <c r="T132" s="187">
        <f>SUM(T133:T142)</f>
        <v>0</v>
      </c>
      <c r="AR132" s="188" t="s">
        <v>77</v>
      </c>
      <c r="AT132" s="189" t="s">
        <v>71</v>
      </c>
      <c r="AU132" s="189" t="s">
        <v>72</v>
      </c>
      <c r="AY132" s="188" t="s">
        <v>134</v>
      </c>
      <c r="BK132" s="190">
        <f>SUM(BK133:BK142)</f>
        <v>0</v>
      </c>
    </row>
    <row r="133" s="1" customFormat="1" ht="14.4" customHeight="1">
      <c r="B133" s="34"/>
      <c r="C133" s="191" t="s">
        <v>72</v>
      </c>
      <c r="D133" s="191" t="s">
        <v>135</v>
      </c>
      <c r="E133" s="192" t="s">
        <v>298</v>
      </c>
      <c r="F133" s="193" t="s">
        <v>299</v>
      </c>
      <c r="G133" s="194" t="s">
        <v>138</v>
      </c>
      <c r="H133" s="195">
        <v>5</v>
      </c>
      <c r="I133" s="196"/>
      <c r="J133" s="197">
        <f>ROUND(I133*H133,2)</f>
        <v>0</v>
      </c>
      <c r="K133" s="193" t="s">
        <v>19</v>
      </c>
      <c r="L133" s="198"/>
      <c r="M133" s="199" t="s">
        <v>19</v>
      </c>
      <c r="N133" s="200" t="s">
        <v>43</v>
      </c>
      <c r="O133" s="75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AR133" s="13" t="s">
        <v>99</v>
      </c>
      <c r="AT133" s="13" t="s">
        <v>135</v>
      </c>
      <c r="AU133" s="13" t="s">
        <v>77</v>
      </c>
      <c r="AY133" s="13" t="s">
        <v>134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13" t="s">
        <v>77</v>
      </c>
      <c r="BK133" s="203">
        <f>ROUND(I133*H133,2)</f>
        <v>0</v>
      </c>
      <c r="BL133" s="13" t="s">
        <v>87</v>
      </c>
      <c r="BM133" s="13" t="s">
        <v>274</v>
      </c>
    </row>
    <row r="134" s="1" customFormat="1" ht="14.4" customHeight="1">
      <c r="B134" s="34"/>
      <c r="C134" s="191" t="s">
        <v>72</v>
      </c>
      <c r="D134" s="191" t="s">
        <v>135</v>
      </c>
      <c r="E134" s="192" t="s">
        <v>301</v>
      </c>
      <c r="F134" s="193" t="s">
        <v>302</v>
      </c>
      <c r="G134" s="194" t="s">
        <v>138</v>
      </c>
      <c r="H134" s="195">
        <v>1</v>
      </c>
      <c r="I134" s="196"/>
      <c r="J134" s="197">
        <f>ROUND(I134*H134,2)</f>
        <v>0</v>
      </c>
      <c r="K134" s="193" t="s">
        <v>19</v>
      </c>
      <c r="L134" s="198"/>
      <c r="M134" s="199" t="s">
        <v>19</v>
      </c>
      <c r="N134" s="200" t="s">
        <v>43</v>
      </c>
      <c r="O134" s="75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AR134" s="13" t="s">
        <v>99</v>
      </c>
      <c r="AT134" s="13" t="s">
        <v>135</v>
      </c>
      <c r="AU134" s="13" t="s">
        <v>77</v>
      </c>
      <c r="AY134" s="13" t="s">
        <v>134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3" t="s">
        <v>77</v>
      </c>
      <c r="BK134" s="203">
        <f>ROUND(I134*H134,2)</f>
        <v>0</v>
      </c>
      <c r="BL134" s="13" t="s">
        <v>87</v>
      </c>
      <c r="BM134" s="13" t="s">
        <v>276</v>
      </c>
    </row>
    <row r="135" s="1" customFormat="1" ht="14.4" customHeight="1">
      <c r="B135" s="34"/>
      <c r="C135" s="191" t="s">
        <v>72</v>
      </c>
      <c r="D135" s="191" t="s">
        <v>135</v>
      </c>
      <c r="E135" s="192" t="s">
        <v>304</v>
      </c>
      <c r="F135" s="193" t="s">
        <v>305</v>
      </c>
      <c r="G135" s="194" t="s">
        <v>138</v>
      </c>
      <c r="H135" s="195">
        <v>1</v>
      </c>
      <c r="I135" s="196"/>
      <c r="J135" s="197">
        <f>ROUND(I135*H135,2)</f>
        <v>0</v>
      </c>
      <c r="K135" s="193" t="s">
        <v>19</v>
      </c>
      <c r="L135" s="198"/>
      <c r="M135" s="199" t="s">
        <v>19</v>
      </c>
      <c r="N135" s="200" t="s">
        <v>43</v>
      </c>
      <c r="O135" s="75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AR135" s="13" t="s">
        <v>99</v>
      </c>
      <c r="AT135" s="13" t="s">
        <v>135</v>
      </c>
      <c r="AU135" s="13" t="s">
        <v>77</v>
      </c>
      <c r="AY135" s="13" t="s">
        <v>134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3" t="s">
        <v>77</v>
      </c>
      <c r="BK135" s="203">
        <f>ROUND(I135*H135,2)</f>
        <v>0</v>
      </c>
      <c r="BL135" s="13" t="s">
        <v>87</v>
      </c>
      <c r="BM135" s="13" t="s">
        <v>279</v>
      </c>
    </row>
    <row r="136" s="1" customFormat="1" ht="20.4" customHeight="1">
      <c r="B136" s="34"/>
      <c r="C136" s="191" t="s">
        <v>72</v>
      </c>
      <c r="D136" s="191" t="s">
        <v>135</v>
      </c>
      <c r="E136" s="192" t="s">
        <v>307</v>
      </c>
      <c r="F136" s="193" t="s">
        <v>308</v>
      </c>
      <c r="G136" s="194" t="s">
        <v>138</v>
      </c>
      <c r="H136" s="195">
        <v>5</v>
      </c>
      <c r="I136" s="196"/>
      <c r="J136" s="197">
        <f>ROUND(I136*H136,2)</f>
        <v>0</v>
      </c>
      <c r="K136" s="193" t="s">
        <v>19</v>
      </c>
      <c r="L136" s="198"/>
      <c r="M136" s="199" t="s">
        <v>19</v>
      </c>
      <c r="N136" s="200" t="s">
        <v>43</v>
      </c>
      <c r="O136" s="75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AR136" s="13" t="s">
        <v>99</v>
      </c>
      <c r="AT136" s="13" t="s">
        <v>135</v>
      </c>
      <c r="AU136" s="13" t="s">
        <v>77</v>
      </c>
      <c r="AY136" s="13" t="s">
        <v>134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3" t="s">
        <v>77</v>
      </c>
      <c r="BK136" s="203">
        <f>ROUND(I136*H136,2)</f>
        <v>0</v>
      </c>
      <c r="BL136" s="13" t="s">
        <v>87</v>
      </c>
      <c r="BM136" s="13" t="s">
        <v>282</v>
      </c>
    </row>
    <row r="137" s="1" customFormat="1" ht="14.4" customHeight="1">
      <c r="B137" s="34"/>
      <c r="C137" s="191" t="s">
        <v>72</v>
      </c>
      <c r="D137" s="191" t="s">
        <v>135</v>
      </c>
      <c r="E137" s="192" t="s">
        <v>310</v>
      </c>
      <c r="F137" s="193" t="s">
        <v>311</v>
      </c>
      <c r="G137" s="194" t="s">
        <v>138</v>
      </c>
      <c r="H137" s="195">
        <v>1</v>
      </c>
      <c r="I137" s="196"/>
      <c r="J137" s="197">
        <f>ROUND(I137*H137,2)</f>
        <v>0</v>
      </c>
      <c r="K137" s="193" t="s">
        <v>19</v>
      </c>
      <c r="L137" s="198"/>
      <c r="M137" s="199" t="s">
        <v>19</v>
      </c>
      <c r="N137" s="200" t="s">
        <v>43</v>
      </c>
      <c r="O137" s="75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AR137" s="13" t="s">
        <v>99</v>
      </c>
      <c r="AT137" s="13" t="s">
        <v>135</v>
      </c>
      <c r="AU137" s="13" t="s">
        <v>77</v>
      </c>
      <c r="AY137" s="13" t="s">
        <v>134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3" t="s">
        <v>77</v>
      </c>
      <c r="BK137" s="203">
        <f>ROUND(I137*H137,2)</f>
        <v>0</v>
      </c>
      <c r="BL137" s="13" t="s">
        <v>87</v>
      </c>
      <c r="BM137" s="13" t="s">
        <v>285</v>
      </c>
    </row>
    <row r="138" s="1" customFormat="1" ht="30.6" customHeight="1">
      <c r="B138" s="34"/>
      <c r="C138" s="191" t="s">
        <v>72</v>
      </c>
      <c r="D138" s="191" t="s">
        <v>135</v>
      </c>
      <c r="E138" s="192" t="s">
        <v>649</v>
      </c>
      <c r="F138" s="193" t="s">
        <v>278</v>
      </c>
      <c r="G138" s="194" t="s">
        <v>138</v>
      </c>
      <c r="H138" s="195">
        <v>1</v>
      </c>
      <c r="I138" s="196"/>
      <c r="J138" s="197">
        <f>ROUND(I138*H138,2)</f>
        <v>0</v>
      </c>
      <c r="K138" s="193" t="s">
        <v>19</v>
      </c>
      <c r="L138" s="198"/>
      <c r="M138" s="199" t="s">
        <v>19</v>
      </c>
      <c r="N138" s="200" t="s">
        <v>43</v>
      </c>
      <c r="O138" s="75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AR138" s="13" t="s">
        <v>99</v>
      </c>
      <c r="AT138" s="13" t="s">
        <v>135</v>
      </c>
      <c r="AU138" s="13" t="s">
        <v>77</v>
      </c>
      <c r="AY138" s="13" t="s">
        <v>134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3" t="s">
        <v>77</v>
      </c>
      <c r="BK138" s="203">
        <f>ROUND(I138*H138,2)</f>
        <v>0</v>
      </c>
      <c r="BL138" s="13" t="s">
        <v>87</v>
      </c>
      <c r="BM138" s="13" t="s">
        <v>289</v>
      </c>
    </row>
    <row r="139" s="1" customFormat="1" ht="14.4" customHeight="1">
      <c r="B139" s="34"/>
      <c r="C139" s="191" t="s">
        <v>72</v>
      </c>
      <c r="D139" s="191" t="s">
        <v>135</v>
      </c>
      <c r="E139" s="192" t="s">
        <v>314</v>
      </c>
      <c r="F139" s="193" t="s">
        <v>315</v>
      </c>
      <c r="G139" s="194" t="s">
        <v>138</v>
      </c>
      <c r="H139" s="195">
        <v>4</v>
      </c>
      <c r="I139" s="196"/>
      <c r="J139" s="197">
        <f>ROUND(I139*H139,2)</f>
        <v>0</v>
      </c>
      <c r="K139" s="193" t="s">
        <v>19</v>
      </c>
      <c r="L139" s="198"/>
      <c r="M139" s="199" t="s">
        <v>19</v>
      </c>
      <c r="N139" s="200" t="s">
        <v>43</v>
      </c>
      <c r="O139" s="75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AR139" s="13" t="s">
        <v>99</v>
      </c>
      <c r="AT139" s="13" t="s">
        <v>135</v>
      </c>
      <c r="AU139" s="13" t="s">
        <v>77</v>
      </c>
      <c r="AY139" s="13" t="s">
        <v>134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3" t="s">
        <v>77</v>
      </c>
      <c r="BK139" s="203">
        <f>ROUND(I139*H139,2)</f>
        <v>0</v>
      </c>
      <c r="BL139" s="13" t="s">
        <v>87</v>
      </c>
      <c r="BM139" s="13" t="s">
        <v>292</v>
      </c>
    </row>
    <row r="140" s="1" customFormat="1" ht="14.4" customHeight="1">
      <c r="B140" s="34"/>
      <c r="C140" s="191" t="s">
        <v>72</v>
      </c>
      <c r="D140" s="191" t="s">
        <v>135</v>
      </c>
      <c r="E140" s="192" t="s">
        <v>317</v>
      </c>
      <c r="F140" s="193" t="s">
        <v>318</v>
      </c>
      <c r="G140" s="194" t="s">
        <v>138</v>
      </c>
      <c r="H140" s="195">
        <v>6</v>
      </c>
      <c r="I140" s="196"/>
      <c r="J140" s="197">
        <f>ROUND(I140*H140,2)</f>
        <v>0</v>
      </c>
      <c r="K140" s="193" t="s">
        <v>19</v>
      </c>
      <c r="L140" s="198"/>
      <c r="M140" s="199" t="s">
        <v>19</v>
      </c>
      <c r="N140" s="200" t="s">
        <v>43</v>
      </c>
      <c r="O140" s="75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AR140" s="13" t="s">
        <v>99</v>
      </c>
      <c r="AT140" s="13" t="s">
        <v>135</v>
      </c>
      <c r="AU140" s="13" t="s">
        <v>77</v>
      </c>
      <c r="AY140" s="13" t="s">
        <v>134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3" t="s">
        <v>77</v>
      </c>
      <c r="BK140" s="203">
        <f>ROUND(I140*H140,2)</f>
        <v>0</v>
      </c>
      <c r="BL140" s="13" t="s">
        <v>87</v>
      </c>
      <c r="BM140" s="13" t="s">
        <v>578</v>
      </c>
    </row>
    <row r="141" s="1" customFormat="1" ht="14.4" customHeight="1">
      <c r="B141" s="34"/>
      <c r="C141" s="191" t="s">
        <v>72</v>
      </c>
      <c r="D141" s="191" t="s">
        <v>135</v>
      </c>
      <c r="E141" s="192" t="s">
        <v>320</v>
      </c>
      <c r="F141" s="193" t="s">
        <v>321</v>
      </c>
      <c r="G141" s="194" t="s">
        <v>138</v>
      </c>
      <c r="H141" s="195">
        <v>6</v>
      </c>
      <c r="I141" s="196"/>
      <c r="J141" s="197">
        <f>ROUND(I141*H141,2)</f>
        <v>0</v>
      </c>
      <c r="K141" s="193" t="s">
        <v>19</v>
      </c>
      <c r="L141" s="198"/>
      <c r="M141" s="199" t="s">
        <v>19</v>
      </c>
      <c r="N141" s="200" t="s">
        <v>43</v>
      </c>
      <c r="O141" s="75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AR141" s="13" t="s">
        <v>99</v>
      </c>
      <c r="AT141" s="13" t="s">
        <v>135</v>
      </c>
      <c r="AU141" s="13" t="s">
        <v>77</v>
      </c>
      <c r="AY141" s="13" t="s">
        <v>134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3" t="s">
        <v>77</v>
      </c>
      <c r="BK141" s="203">
        <f>ROUND(I141*H141,2)</f>
        <v>0</v>
      </c>
      <c r="BL141" s="13" t="s">
        <v>87</v>
      </c>
      <c r="BM141" s="13" t="s">
        <v>579</v>
      </c>
    </row>
    <row r="142" s="1" customFormat="1" ht="14.4" customHeight="1">
      <c r="B142" s="34"/>
      <c r="C142" s="191" t="s">
        <v>72</v>
      </c>
      <c r="D142" s="191" t="s">
        <v>135</v>
      </c>
      <c r="E142" s="192" t="s">
        <v>323</v>
      </c>
      <c r="F142" s="193" t="s">
        <v>324</v>
      </c>
      <c r="G142" s="194" t="s">
        <v>138</v>
      </c>
      <c r="H142" s="195">
        <v>6</v>
      </c>
      <c r="I142" s="196"/>
      <c r="J142" s="197">
        <f>ROUND(I142*H142,2)</f>
        <v>0</v>
      </c>
      <c r="K142" s="193" t="s">
        <v>19</v>
      </c>
      <c r="L142" s="198"/>
      <c r="M142" s="199" t="s">
        <v>19</v>
      </c>
      <c r="N142" s="200" t="s">
        <v>43</v>
      </c>
      <c r="O142" s="75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AR142" s="13" t="s">
        <v>99</v>
      </c>
      <c r="AT142" s="13" t="s">
        <v>135</v>
      </c>
      <c r="AU142" s="13" t="s">
        <v>77</v>
      </c>
      <c r="AY142" s="13" t="s">
        <v>134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3" t="s">
        <v>77</v>
      </c>
      <c r="BK142" s="203">
        <f>ROUND(I142*H142,2)</f>
        <v>0</v>
      </c>
      <c r="BL142" s="13" t="s">
        <v>87</v>
      </c>
      <c r="BM142" s="13" t="s">
        <v>295</v>
      </c>
    </row>
    <row r="143" s="9" customFormat="1" ht="25.92" customHeight="1">
      <c r="B143" s="177"/>
      <c r="C143" s="178"/>
      <c r="D143" s="179" t="s">
        <v>71</v>
      </c>
      <c r="E143" s="180" t="s">
        <v>326</v>
      </c>
      <c r="F143" s="180" t="s">
        <v>327</v>
      </c>
      <c r="G143" s="178"/>
      <c r="H143" s="178"/>
      <c r="I143" s="181"/>
      <c r="J143" s="182">
        <f>BK143</f>
        <v>0</v>
      </c>
      <c r="K143" s="178"/>
      <c r="L143" s="183"/>
      <c r="M143" s="184"/>
      <c r="N143" s="185"/>
      <c r="O143" s="185"/>
      <c r="P143" s="186">
        <f>SUM(P144:P156)</f>
        <v>0</v>
      </c>
      <c r="Q143" s="185"/>
      <c r="R143" s="186">
        <f>SUM(R144:R156)</f>
        <v>0</v>
      </c>
      <c r="S143" s="185"/>
      <c r="T143" s="187">
        <f>SUM(T144:T156)</f>
        <v>0</v>
      </c>
      <c r="AR143" s="188" t="s">
        <v>77</v>
      </c>
      <c r="AT143" s="189" t="s">
        <v>71</v>
      </c>
      <c r="AU143" s="189" t="s">
        <v>72</v>
      </c>
      <c r="AY143" s="188" t="s">
        <v>134</v>
      </c>
      <c r="BK143" s="190">
        <f>SUM(BK144:BK156)</f>
        <v>0</v>
      </c>
    </row>
    <row r="144" s="1" customFormat="1" ht="14.4" customHeight="1">
      <c r="B144" s="34"/>
      <c r="C144" s="191" t="s">
        <v>72</v>
      </c>
      <c r="D144" s="191" t="s">
        <v>135</v>
      </c>
      <c r="E144" s="192" t="s">
        <v>328</v>
      </c>
      <c r="F144" s="193" t="s">
        <v>329</v>
      </c>
      <c r="G144" s="194" t="s">
        <v>150</v>
      </c>
      <c r="H144" s="195">
        <v>450</v>
      </c>
      <c r="I144" s="196"/>
      <c r="J144" s="197">
        <f>ROUND(I144*H144,2)</f>
        <v>0</v>
      </c>
      <c r="K144" s="193" t="s">
        <v>19</v>
      </c>
      <c r="L144" s="198"/>
      <c r="M144" s="199" t="s">
        <v>19</v>
      </c>
      <c r="N144" s="200" t="s">
        <v>43</v>
      </c>
      <c r="O144" s="75"/>
      <c r="P144" s="201">
        <f>O144*H144</f>
        <v>0</v>
      </c>
      <c r="Q144" s="201">
        <v>0</v>
      </c>
      <c r="R144" s="201">
        <f>Q144*H144</f>
        <v>0</v>
      </c>
      <c r="S144" s="201">
        <v>0</v>
      </c>
      <c r="T144" s="202">
        <f>S144*H144</f>
        <v>0</v>
      </c>
      <c r="AR144" s="13" t="s">
        <v>99</v>
      </c>
      <c r="AT144" s="13" t="s">
        <v>135</v>
      </c>
      <c r="AU144" s="13" t="s">
        <v>77</v>
      </c>
      <c r="AY144" s="13" t="s">
        <v>134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3" t="s">
        <v>77</v>
      </c>
      <c r="BK144" s="203">
        <f>ROUND(I144*H144,2)</f>
        <v>0</v>
      </c>
      <c r="BL144" s="13" t="s">
        <v>87</v>
      </c>
      <c r="BM144" s="13" t="s">
        <v>303</v>
      </c>
    </row>
    <row r="145" s="1" customFormat="1" ht="14.4" customHeight="1">
      <c r="B145" s="34"/>
      <c r="C145" s="191" t="s">
        <v>72</v>
      </c>
      <c r="D145" s="191" t="s">
        <v>135</v>
      </c>
      <c r="E145" s="192" t="s">
        <v>331</v>
      </c>
      <c r="F145" s="193" t="s">
        <v>332</v>
      </c>
      <c r="G145" s="194" t="s">
        <v>150</v>
      </c>
      <c r="H145" s="195">
        <v>40</v>
      </c>
      <c r="I145" s="196"/>
      <c r="J145" s="197">
        <f>ROUND(I145*H145,2)</f>
        <v>0</v>
      </c>
      <c r="K145" s="193" t="s">
        <v>19</v>
      </c>
      <c r="L145" s="198"/>
      <c r="M145" s="199" t="s">
        <v>19</v>
      </c>
      <c r="N145" s="200" t="s">
        <v>43</v>
      </c>
      <c r="O145" s="75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AR145" s="13" t="s">
        <v>99</v>
      </c>
      <c r="AT145" s="13" t="s">
        <v>135</v>
      </c>
      <c r="AU145" s="13" t="s">
        <v>77</v>
      </c>
      <c r="AY145" s="13" t="s">
        <v>134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3" t="s">
        <v>77</v>
      </c>
      <c r="BK145" s="203">
        <f>ROUND(I145*H145,2)</f>
        <v>0</v>
      </c>
      <c r="BL145" s="13" t="s">
        <v>87</v>
      </c>
      <c r="BM145" s="13" t="s">
        <v>306</v>
      </c>
    </row>
    <row r="146" s="1" customFormat="1" ht="14.4" customHeight="1">
      <c r="B146" s="34"/>
      <c r="C146" s="191" t="s">
        <v>72</v>
      </c>
      <c r="D146" s="191" t="s">
        <v>135</v>
      </c>
      <c r="E146" s="192" t="s">
        <v>570</v>
      </c>
      <c r="F146" s="193" t="s">
        <v>571</v>
      </c>
      <c r="G146" s="194" t="s">
        <v>150</v>
      </c>
      <c r="H146" s="195">
        <v>20</v>
      </c>
      <c r="I146" s="196"/>
      <c r="J146" s="197">
        <f>ROUND(I146*H146,2)</f>
        <v>0</v>
      </c>
      <c r="K146" s="193" t="s">
        <v>19</v>
      </c>
      <c r="L146" s="198"/>
      <c r="M146" s="199" t="s">
        <v>19</v>
      </c>
      <c r="N146" s="200" t="s">
        <v>43</v>
      </c>
      <c r="O146" s="75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AR146" s="13" t="s">
        <v>99</v>
      </c>
      <c r="AT146" s="13" t="s">
        <v>135</v>
      </c>
      <c r="AU146" s="13" t="s">
        <v>77</v>
      </c>
      <c r="AY146" s="13" t="s">
        <v>134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13" t="s">
        <v>77</v>
      </c>
      <c r="BK146" s="203">
        <f>ROUND(I146*H146,2)</f>
        <v>0</v>
      </c>
      <c r="BL146" s="13" t="s">
        <v>87</v>
      </c>
      <c r="BM146" s="13" t="s">
        <v>309</v>
      </c>
    </row>
    <row r="147" s="1" customFormat="1" ht="14.4" customHeight="1">
      <c r="B147" s="34"/>
      <c r="C147" s="191" t="s">
        <v>72</v>
      </c>
      <c r="D147" s="191" t="s">
        <v>135</v>
      </c>
      <c r="E147" s="192" t="s">
        <v>573</v>
      </c>
      <c r="F147" s="193" t="s">
        <v>574</v>
      </c>
      <c r="G147" s="194" t="s">
        <v>138</v>
      </c>
      <c r="H147" s="195">
        <v>6</v>
      </c>
      <c r="I147" s="196"/>
      <c r="J147" s="197">
        <f>ROUND(I147*H147,2)</f>
        <v>0</v>
      </c>
      <c r="K147" s="193" t="s">
        <v>19</v>
      </c>
      <c r="L147" s="198"/>
      <c r="M147" s="199" t="s">
        <v>19</v>
      </c>
      <c r="N147" s="200" t="s">
        <v>43</v>
      </c>
      <c r="O147" s="75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AR147" s="13" t="s">
        <v>99</v>
      </c>
      <c r="AT147" s="13" t="s">
        <v>135</v>
      </c>
      <c r="AU147" s="13" t="s">
        <v>77</v>
      </c>
      <c r="AY147" s="13" t="s">
        <v>134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3" t="s">
        <v>77</v>
      </c>
      <c r="BK147" s="203">
        <f>ROUND(I147*H147,2)</f>
        <v>0</v>
      </c>
      <c r="BL147" s="13" t="s">
        <v>87</v>
      </c>
      <c r="BM147" s="13" t="s">
        <v>312</v>
      </c>
    </row>
    <row r="148" s="1" customFormat="1" ht="14.4" customHeight="1">
      <c r="B148" s="34"/>
      <c r="C148" s="191" t="s">
        <v>72</v>
      </c>
      <c r="D148" s="191" t="s">
        <v>135</v>
      </c>
      <c r="E148" s="192" t="s">
        <v>575</v>
      </c>
      <c r="F148" s="193" t="s">
        <v>576</v>
      </c>
      <c r="G148" s="194" t="s">
        <v>138</v>
      </c>
      <c r="H148" s="195">
        <v>6</v>
      </c>
      <c r="I148" s="196"/>
      <c r="J148" s="197">
        <f>ROUND(I148*H148,2)</f>
        <v>0</v>
      </c>
      <c r="K148" s="193" t="s">
        <v>19</v>
      </c>
      <c r="L148" s="198"/>
      <c r="M148" s="199" t="s">
        <v>19</v>
      </c>
      <c r="N148" s="200" t="s">
        <v>43</v>
      </c>
      <c r="O148" s="75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AR148" s="13" t="s">
        <v>99</v>
      </c>
      <c r="AT148" s="13" t="s">
        <v>135</v>
      </c>
      <c r="AU148" s="13" t="s">
        <v>77</v>
      </c>
      <c r="AY148" s="13" t="s">
        <v>134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13" t="s">
        <v>77</v>
      </c>
      <c r="BK148" s="203">
        <f>ROUND(I148*H148,2)</f>
        <v>0</v>
      </c>
      <c r="BL148" s="13" t="s">
        <v>87</v>
      </c>
      <c r="BM148" s="13" t="s">
        <v>581</v>
      </c>
    </row>
    <row r="149" s="1" customFormat="1" ht="14.4" customHeight="1">
      <c r="B149" s="34"/>
      <c r="C149" s="191" t="s">
        <v>72</v>
      </c>
      <c r="D149" s="191" t="s">
        <v>135</v>
      </c>
      <c r="E149" s="192" t="s">
        <v>334</v>
      </c>
      <c r="F149" s="193" t="s">
        <v>335</v>
      </c>
      <c r="G149" s="194" t="s">
        <v>138</v>
      </c>
      <c r="H149" s="195">
        <v>3</v>
      </c>
      <c r="I149" s="196"/>
      <c r="J149" s="197">
        <f>ROUND(I149*H149,2)</f>
        <v>0</v>
      </c>
      <c r="K149" s="193" t="s">
        <v>19</v>
      </c>
      <c r="L149" s="198"/>
      <c r="M149" s="199" t="s">
        <v>19</v>
      </c>
      <c r="N149" s="200" t="s">
        <v>43</v>
      </c>
      <c r="O149" s="75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AR149" s="13" t="s">
        <v>99</v>
      </c>
      <c r="AT149" s="13" t="s">
        <v>135</v>
      </c>
      <c r="AU149" s="13" t="s">
        <v>77</v>
      </c>
      <c r="AY149" s="13" t="s">
        <v>134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13" t="s">
        <v>77</v>
      </c>
      <c r="BK149" s="203">
        <f>ROUND(I149*H149,2)</f>
        <v>0</v>
      </c>
      <c r="BL149" s="13" t="s">
        <v>87</v>
      </c>
      <c r="BM149" s="13" t="s">
        <v>316</v>
      </c>
    </row>
    <row r="150" s="1" customFormat="1" ht="14.4" customHeight="1">
      <c r="B150" s="34"/>
      <c r="C150" s="191" t="s">
        <v>72</v>
      </c>
      <c r="D150" s="191" t="s">
        <v>135</v>
      </c>
      <c r="E150" s="192" t="s">
        <v>337</v>
      </c>
      <c r="F150" s="193" t="s">
        <v>338</v>
      </c>
      <c r="G150" s="194" t="s">
        <v>150</v>
      </c>
      <c r="H150" s="195">
        <v>20</v>
      </c>
      <c r="I150" s="196"/>
      <c r="J150" s="197">
        <f>ROUND(I150*H150,2)</f>
        <v>0</v>
      </c>
      <c r="K150" s="193" t="s">
        <v>19</v>
      </c>
      <c r="L150" s="198"/>
      <c r="M150" s="199" t="s">
        <v>19</v>
      </c>
      <c r="N150" s="200" t="s">
        <v>43</v>
      </c>
      <c r="O150" s="75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AR150" s="13" t="s">
        <v>99</v>
      </c>
      <c r="AT150" s="13" t="s">
        <v>135</v>
      </c>
      <c r="AU150" s="13" t="s">
        <v>77</v>
      </c>
      <c r="AY150" s="13" t="s">
        <v>134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3" t="s">
        <v>77</v>
      </c>
      <c r="BK150" s="203">
        <f>ROUND(I150*H150,2)</f>
        <v>0</v>
      </c>
      <c r="BL150" s="13" t="s">
        <v>87</v>
      </c>
      <c r="BM150" s="13" t="s">
        <v>322</v>
      </c>
    </row>
    <row r="151" s="1" customFormat="1" ht="14.4" customHeight="1">
      <c r="B151" s="34"/>
      <c r="C151" s="191" t="s">
        <v>72</v>
      </c>
      <c r="D151" s="191" t="s">
        <v>135</v>
      </c>
      <c r="E151" s="192" t="s">
        <v>340</v>
      </c>
      <c r="F151" s="193" t="s">
        <v>341</v>
      </c>
      <c r="G151" s="194" t="s">
        <v>138</v>
      </c>
      <c r="H151" s="195">
        <v>80</v>
      </c>
      <c r="I151" s="196"/>
      <c r="J151" s="197">
        <f>ROUND(I151*H151,2)</f>
        <v>0</v>
      </c>
      <c r="K151" s="193" t="s">
        <v>19</v>
      </c>
      <c r="L151" s="198"/>
      <c r="M151" s="199" t="s">
        <v>19</v>
      </c>
      <c r="N151" s="200" t="s">
        <v>43</v>
      </c>
      <c r="O151" s="75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AR151" s="13" t="s">
        <v>99</v>
      </c>
      <c r="AT151" s="13" t="s">
        <v>135</v>
      </c>
      <c r="AU151" s="13" t="s">
        <v>77</v>
      </c>
      <c r="AY151" s="13" t="s">
        <v>134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3" t="s">
        <v>77</v>
      </c>
      <c r="BK151" s="203">
        <f>ROUND(I151*H151,2)</f>
        <v>0</v>
      </c>
      <c r="BL151" s="13" t="s">
        <v>87</v>
      </c>
      <c r="BM151" s="13" t="s">
        <v>325</v>
      </c>
    </row>
    <row r="152" s="1" customFormat="1" ht="14.4" customHeight="1">
      <c r="B152" s="34"/>
      <c r="C152" s="191" t="s">
        <v>72</v>
      </c>
      <c r="D152" s="191" t="s">
        <v>135</v>
      </c>
      <c r="E152" s="192" t="s">
        <v>343</v>
      </c>
      <c r="F152" s="193" t="s">
        <v>344</v>
      </c>
      <c r="G152" s="194" t="s">
        <v>138</v>
      </c>
      <c r="H152" s="195">
        <v>12</v>
      </c>
      <c r="I152" s="196"/>
      <c r="J152" s="197">
        <f>ROUND(I152*H152,2)</f>
        <v>0</v>
      </c>
      <c r="K152" s="193" t="s">
        <v>19</v>
      </c>
      <c r="L152" s="198"/>
      <c r="M152" s="199" t="s">
        <v>19</v>
      </c>
      <c r="N152" s="200" t="s">
        <v>43</v>
      </c>
      <c r="O152" s="75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AR152" s="13" t="s">
        <v>99</v>
      </c>
      <c r="AT152" s="13" t="s">
        <v>135</v>
      </c>
      <c r="AU152" s="13" t="s">
        <v>77</v>
      </c>
      <c r="AY152" s="13" t="s">
        <v>134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13" t="s">
        <v>77</v>
      </c>
      <c r="BK152" s="203">
        <f>ROUND(I152*H152,2)</f>
        <v>0</v>
      </c>
      <c r="BL152" s="13" t="s">
        <v>87</v>
      </c>
      <c r="BM152" s="13" t="s">
        <v>582</v>
      </c>
    </row>
    <row r="153" s="1" customFormat="1" ht="14.4" customHeight="1">
      <c r="B153" s="34"/>
      <c r="C153" s="191" t="s">
        <v>72</v>
      </c>
      <c r="D153" s="191" t="s">
        <v>135</v>
      </c>
      <c r="E153" s="192" t="s">
        <v>346</v>
      </c>
      <c r="F153" s="193" t="s">
        <v>347</v>
      </c>
      <c r="G153" s="194" t="s">
        <v>150</v>
      </c>
      <c r="H153" s="195">
        <v>40</v>
      </c>
      <c r="I153" s="196"/>
      <c r="J153" s="197">
        <f>ROUND(I153*H153,2)</f>
        <v>0</v>
      </c>
      <c r="K153" s="193" t="s">
        <v>19</v>
      </c>
      <c r="L153" s="198"/>
      <c r="M153" s="199" t="s">
        <v>19</v>
      </c>
      <c r="N153" s="200" t="s">
        <v>43</v>
      </c>
      <c r="O153" s="75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AR153" s="13" t="s">
        <v>99</v>
      </c>
      <c r="AT153" s="13" t="s">
        <v>135</v>
      </c>
      <c r="AU153" s="13" t="s">
        <v>77</v>
      </c>
      <c r="AY153" s="13" t="s">
        <v>134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13" t="s">
        <v>77</v>
      </c>
      <c r="BK153" s="203">
        <f>ROUND(I153*H153,2)</f>
        <v>0</v>
      </c>
      <c r="BL153" s="13" t="s">
        <v>87</v>
      </c>
      <c r="BM153" s="13" t="s">
        <v>583</v>
      </c>
    </row>
    <row r="154" s="1" customFormat="1" ht="14.4" customHeight="1">
      <c r="B154" s="34"/>
      <c r="C154" s="191" t="s">
        <v>72</v>
      </c>
      <c r="D154" s="191" t="s">
        <v>135</v>
      </c>
      <c r="E154" s="192" t="s">
        <v>349</v>
      </c>
      <c r="F154" s="193" t="s">
        <v>350</v>
      </c>
      <c r="G154" s="194" t="s">
        <v>138</v>
      </c>
      <c r="H154" s="195">
        <v>80</v>
      </c>
      <c r="I154" s="196"/>
      <c r="J154" s="197">
        <f>ROUND(I154*H154,2)</f>
        <v>0</v>
      </c>
      <c r="K154" s="193" t="s">
        <v>19</v>
      </c>
      <c r="L154" s="198"/>
      <c r="M154" s="199" t="s">
        <v>19</v>
      </c>
      <c r="N154" s="200" t="s">
        <v>43</v>
      </c>
      <c r="O154" s="75"/>
      <c r="P154" s="201">
        <f>O154*H154</f>
        <v>0</v>
      </c>
      <c r="Q154" s="201">
        <v>0</v>
      </c>
      <c r="R154" s="201">
        <f>Q154*H154</f>
        <v>0</v>
      </c>
      <c r="S154" s="201">
        <v>0</v>
      </c>
      <c r="T154" s="202">
        <f>S154*H154</f>
        <v>0</v>
      </c>
      <c r="AR154" s="13" t="s">
        <v>99</v>
      </c>
      <c r="AT154" s="13" t="s">
        <v>135</v>
      </c>
      <c r="AU154" s="13" t="s">
        <v>77</v>
      </c>
      <c r="AY154" s="13" t="s">
        <v>134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3" t="s">
        <v>77</v>
      </c>
      <c r="BK154" s="203">
        <f>ROUND(I154*H154,2)</f>
        <v>0</v>
      </c>
      <c r="BL154" s="13" t="s">
        <v>87</v>
      </c>
      <c r="BM154" s="13" t="s">
        <v>330</v>
      </c>
    </row>
    <row r="155" s="1" customFormat="1" ht="14.4" customHeight="1">
      <c r="B155" s="34"/>
      <c r="C155" s="191" t="s">
        <v>72</v>
      </c>
      <c r="D155" s="191" t="s">
        <v>135</v>
      </c>
      <c r="E155" s="192" t="s">
        <v>352</v>
      </c>
      <c r="F155" s="193" t="s">
        <v>353</v>
      </c>
      <c r="G155" s="194" t="s">
        <v>150</v>
      </c>
      <c r="H155" s="195">
        <v>40</v>
      </c>
      <c r="I155" s="196"/>
      <c r="J155" s="197">
        <f>ROUND(I155*H155,2)</f>
        <v>0</v>
      </c>
      <c r="K155" s="193" t="s">
        <v>19</v>
      </c>
      <c r="L155" s="198"/>
      <c r="M155" s="199" t="s">
        <v>19</v>
      </c>
      <c r="N155" s="200" t="s">
        <v>43</v>
      </c>
      <c r="O155" s="75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AR155" s="13" t="s">
        <v>99</v>
      </c>
      <c r="AT155" s="13" t="s">
        <v>135</v>
      </c>
      <c r="AU155" s="13" t="s">
        <v>77</v>
      </c>
      <c r="AY155" s="13" t="s">
        <v>134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3" t="s">
        <v>77</v>
      </c>
      <c r="BK155" s="203">
        <f>ROUND(I155*H155,2)</f>
        <v>0</v>
      </c>
      <c r="BL155" s="13" t="s">
        <v>87</v>
      </c>
      <c r="BM155" s="13" t="s">
        <v>584</v>
      </c>
    </row>
    <row r="156" s="1" customFormat="1" ht="14.4" customHeight="1">
      <c r="B156" s="34"/>
      <c r="C156" s="191" t="s">
        <v>72</v>
      </c>
      <c r="D156" s="191" t="s">
        <v>135</v>
      </c>
      <c r="E156" s="192" t="s">
        <v>355</v>
      </c>
      <c r="F156" s="193" t="s">
        <v>356</v>
      </c>
      <c r="G156" s="194" t="s">
        <v>138</v>
      </c>
      <c r="H156" s="195">
        <v>200</v>
      </c>
      <c r="I156" s="196"/>
      <c r="J156" s="197">
        <f>ROUND(I156*H156,2)</f>
        <v>0</v>
      </c>
      <c r="K156" s="193" t="s">
        <v>19</v>
      </c>
      <c r="L156" s="198"/>
      <c r="M156" s="199" t="s">
        <v>19</v>
      </c>
      <c r="N156" s="200" t="s">
        <v>43</v>
      </c>
      <c r="O156" s="75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AR156" s="13" t="s">
        <v>99</v>
      </c>
      <c r="AT156" s="13" t="s">
        <v>135</v>
      </c>
      <c r="AU156" s="13" t="s">
        <v>77</v>
      </c>
      <c r="AY156" s="13" t="s">
        <v>134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13" t="s">
        <v>77</v>
      </c>
      <c r="BK156" s="203">
        <f>ROUND(I156*H156,2)</f>
        <v>0</v>
      </c>
      <c r="BL156" s="13" t="s">
        <v>87</v>
      </c>
      <c r="BM156" s="13" t="s">
        <v>585</v>
      </c>
    </row>
    <row r="157" s="9" customFormat="1" ht="25.92" customHeight="1">
      <c r="B157" s="177"/>
      <c r="C157" s="178"/>
      <c r="D157" s="179" t="s">
        <v>71</v>
      </c>
      <c r="E157" s="180" t="s">
        <v>132</v>
      </c>
      <c r="F157" s="180" t="s">
        <v>133</v>
      </c>
      <c r="G157" s="178"/>
      <c r="H157" s="178"/>
      <c r="I157" s="181"/>
      <c r="J157" s="182">
        <f>BK157</f>
        <v>0</v>
      </c>
      <c r="K157" s="178"/>
      <c r="L157" s="183"/>
      <c r="M157" s="184"/>
      <c r="N157" s="185"/>
      <c r="O157" s="185"/>
      <c r="P157" s="186">
        <f>SUM(P158:P181)</f>
        <v>0</v>
      </c>
      <c r="Q157" s="185"/>
      <c r="R157" s="186">
        <f>SUM(R158:R181)</f>
        <v>0</v>
      </c>
      <c r="S157" s="185"/>
      <c r="T157" s="187">
        <f>SUM(T158:T181)</f>
        <v>0</v>
      </c>
      <c r="AR157" s="188" t="s">
        <v>77</v>
      </c>
      <c r="AT157" s="189" t="s">
        <v>71</v>
      </c>
      <c r="AU157" s="189" t="s">
        <v>72</v>
      </c>
      <c r="AY157" s="188" t="s">
        <v>134</v>
      </c>
      <c r="BK157" s="190">
        <f>SUM(BK158:BK181)</f>
        <v>0</v>
      </c>
    </row>
    <row r="158" s="1" customFormat="1" ht="40.8" customHeight="1">
      <c r="B158" s="34"/>
      <c r="C158" s="204" t="s">
        <v>72</v>
      </c>
      <c r="D158" s="204" t="s">
        <v>358</v>
      </c>
      <c r="E158" s="205" t="s">
        <v>136</v>
      </c>
      <c r="F158" s="206" t="s">
        <v>623</v>
      </c>
      <c r="G158" s="207" t="s">
        <v>138</v>
      </c>
      <c r="H158" s="208">
        <v>1</v>
      </c>
      <c r="I158" s="209"/>
      <c r="J158" s="210">
        <f>ROUND(I158*H158,2)</f>
        <v>0</v>
      </c>
      <c r="K158" s="206" t="s">
        <v>19</v>
      </c>
      <c r="L158" s="39"/>
      <c r="M158" s="211" t="s">
        <v>19</v>
      </c>
      <c r="N158" s="212" t="s">
        <v>43</v>
      </c>
      <c r="O158" s="75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AR158" s="13" t="s">
        <v>87</v>
      </c>
      <c r="AT158" s="13" t="s">
        <v>358</v>
      </c>
      <c r="AU158" s="13" t="s">
        <v>77</v>
      </c>
      <c r="AY158" s="13" t="s">
        <v>134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3" t="s">
        <v>77</v>
      </c>
      <c r="BK158" s="203">
        <f>ROUND(I158*H158,2)</f>
        <v>0</v>
      </c>
      <c r="BL158" s="13" t="s">
        <v>87</v>
      </c>
      <c r="BM158" s="13" t="s">
        <v>587</v>
      </c>
    </row>
    <row r="159" s="1" customFormat="1" ht="14.4" customHeight="1">
      <c r="B159" s="34"/>
      <c r="C159" s="204" t="s">
        <v>72</v>
      </c>
      <c r="D159" s="204" t="s">
        <v>358</v>
      </c>
      <c r="E159" s="205" t="s">
        <v>139</v>
      </c>
      <c r="F159" s="206" t="s">
        <v>140</v>
      </c>
      <c r="G159" s="207" t="s">
        <v>138</v>
      </c>
      <c r="H159" s="208">
        <v>4</v>
      </c>
      <c r="I159" s="209"/>
      <c r="J159" s="210">
        <f>ROUND(I159*H159,2)</f>
        <v>0</v>
      </c>
      <c r="K159" s="206" t="s">
        <v>19</v>
      </c>
      <c r="L159" s="39"/>
      <c r="M159" s="211" t="s">
        <v>19</v>
      </c>
      <c r="N159" s="212" t="s">
        <v>43</v>
      </c>
      <c r="O159" s="75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AR159" s="13" t="s">
        <v>87</v>
      </c>
      <c r="AT159" s="13" t="s">
        <v>358</v>
      </c>
      <c r="AU159" s="13" t="s">
        <v>77</v>
      </c>
      <c r="AY159" s="13" t="s">
        <v>134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13" t="s">
        <v>77</v>
      </c>
      <c r="BK159" s="203">
        <f>ROUND(I159*H159,2)</f>
        <v>0</v>
      </c>
      <c r="BL159" s="13" t="s">
        <v>87</v>
      </c>
      <c r="BM159" s="13" t="s">
        <v>588</v>
      </c>
    </row>
    <row r="160" s="1" customFormat="1" ht="14.4" customHeight="1">
      <c r="B160" s="34"/>
      <c r="C160" s="204" t="s">
        <v>72</v>
      </c>
      <c r="D160" s="204" t="s">
        <v>358</v>
      </c>
      <c r="E160" s="205" t="s">
        <v>141</v>
      </c>
      <c r="F160" s="206" t="s">
        <v>142</v>
      </c>
      <c r="G160" s="207" t="s">
        <v>138</v>
      </c>
      <c r="H160" s="208">
        <v>1</v>
      </c>
      <c r="I160" s="209"/>
      <c r="J160" s="210">
        <f>ROUND(I160*H160,2)</f>
        <v>0</v>
      </c>
      <c r="K160" s="206" t="s">
        <v>19</v>
      </c>
      <c r="L160" s="39"/>
      <c r="M160" s="211" t="s">
        <v>19</v>
      </c>
      <c r="N160" s="212" t="s">
        <v>43</v>
      </c>
      <c r="O160" s="75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AR160" s="13" t="s">
        <v>87</v>
      </c>
      <c r="AT160" s="13" t="s">
        <v>358</v>
      </c>
      <c r="AU160" s="13" t="s">
        <v>77</v>
      </c>
      <c r="AY160" s="13" t="s">
        <v>134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13" t="s">
        <v>77</v>
      </c>
      <c r="BK160" s="203">
        <f>ROUND(I160*H160,2)</f>
        <v>0</v>
      </c>
      <c r="BL160" s="13" t="s">
        <v>87</v>
      </c>
      <c r="BM160" s="13" t="s">
        <v>336</v>
      </c>
    </row>
    <row r="161" s="1" customFormat="1" ht="14.4" customHeight="1">
      <c r="B161" s="34"/>
      <c r="C161" s="204" t="s">
        <v>72</v>
      </c>
      <c r="D161" s="204" t="s">
        <v>358</v>
      </c>
      <c r="E161" s="205" t="s">
        <v>370</v>
      </c>
      <c r="F161" s="206" t="s">
        <v>634</v>
      </c>
      <c r="G161" s="207" t="s">
        <v>185</v>
      </c>
      <c r="H161" s="208">
        <v>1</v>
      </c>
      <c r="I161" s="209"/>
      <c r="J161" s="210">
        <f>ROUND(I161*H161,2)</f>
        <v>0</v>
      </c>
      <c r="K161" s="206" t="s">
        <v>19</v>
      </c>
      <c r="L161" s="39"/>
      <c r="M161" s="211" t="s">
        <v>19</v>
      </c>
      <c r="N161" s="212" t="s">
        <v>43</v>
      </c>
      <c r="O161" s="75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AR161" s="13" t="s">
        <v>87</v>
      </c>
      <c r="AT161" s="13" t="s">
        <v>358</v>
      </c>
      <c r="AU161" s="13" t="s">
        <v>77</v>
      </c>
      <c r="AY161" s="13" t="s">
        <v>134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3" t="s">
        <v>77</v>
      </c>
      <c r="BK161" s="203">
        <f>ROUND(I161*H161,2)</f>
        <v>0</v>
      </c>
      <c r="BL161" s="13" t="s">
        <v>87</v>
      </c>
      <c r="BM161" s="13" t="s">
        <v>589</v>
      </c>
    </row>
    <row r="162" s="1" customFormat="1" ht="14.4" customHeight="1">
      <c r="B162" s="34"/>
      <c r="C162" s="204" t="s">
        <v>72</v>
      </c>
      <c r="D162" s="204" t="s">
        <v>358</v>
      </c>
      <c r="E162" s="205" t="s">
        <v>372</v>
      </c>
      <c r="F162" s="206" t="s">
        <v>373</v>
      </c>
      <c r="G162" s="207" t="s">
        <v>185</v>
      </c>
      <c r="H162" s="208">
        <v>1</v>
      </c>
      <c r="I162" s="209"/>
      <c r="J162" s="210">
        <f>ROUND(I162*H162,2)</f>
        <v>0</v>
      </c>
      <c r="K162" s="206" t="s">
        <v>19</v>
      </c>
      <c r="L162" s="39"/>
      <c r="M162" s="211" t="s">
        <v>19</v>
      </c>
      <c r="N162" s="212" t="s">
        <v>43</v>
      </c>
      <c r="O162" s="75"/>
      <c r="P162" s="201">
        <f>O162*H162</f>
        <v>0</v>
      </c>
      <c r="Q162" s="201">
        <v>0</v>
      </c>
      <c r="R162" s="201">
        <f>Q162*H162</f>
        <v>0</v>
      </c>
      <c r="S162" s="201">
        <v>0</v>
      </c>
      <c r="T162" s="202">
        <f>S162*H162</f>
        <v>0</v>
      </c>
      <c r="AR162" s="13" t="s">
        <v>87</v>
      </c>
      <c r="AT162" s="13" t="s">
        <v>358</v>
      </c>
      <c r="AU162" s="13" t="s">
        <v>77</v>
      </c>
      <c r="AY162" s="13" t="s">
        <v>134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13" t="s">
        <v>77</v>
      </c>
      <c r="BK162" s="203">
        <f>ROUND(I162*H162,2)</f>
        <v>0</v>
      </c>
      <c r="BL162" s="13" t="s">
        <v>87</v>
      </c>
      <c r="BM162" s="13" t="s">
        <v>339</v>
      </c>
    </row>
    <row r="163" s="1" customFormat="1" ht="14.4" customHeight="1">
      <c r="B163" s="34"/>
      <c r="C163" s="204" t="s">
        <v>72</v>
      </c>
      <c r="D163" s="204" t="s">
        <v>358</v>
      </c>
      <c r="E163" s="205" t="s">
        <v>387</v>
      </c>
      <c r="F163" s="206" t="s">
        <v>388</v>
      </c>
      <c r="G163" s="207" t="s">
        <v>138</v>
      </c>
      <c r="H163" s="208">
        <v>1</v>
      </c>
      <c r="I163" s="209"/>
      <c r="J163" s="210">
        <f>ROUND(I163*H163,2)</f>
        <v>0</v>
      </c>
      <c r="K163" s="206" t="s">
        <v>19</v>
      </c>
      <c r="L163" s="39"/>
      <c r="M163" s="211" t="s">
        <v>19</v>
      </c>
      <c r="N163" s="212" t="s">
        <v>43</v>
      </c>
      <c r="O163" s="75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AR163" s="13" t="s">
        <v>87</v>
      </c>
      <c r="AT163" s="13" t="s">
        <v>358</v>
      </c>
      <c r="AU163" s="13" t="s">
        <v>77</v>
      </c>
      <c r="AY163" s="13" t="s">
        <v>134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13" t="s">
        <v>77</v>
      </c>
      <c r="BK163" s="203">
        <f>ROUND(I163*H163,2)</f>
        <v>0</v>
      </c>
      <c r="BL163" s="13" t="s">
        <v>87</v>
      </c>
      <c r="BM163" s="13" t="s">
        <v>354</v>
      </c>
    </row>
    <row r="164" s="1" customFormat="1" ht="14.4" customHeight="1">
      <c r="B164" s="34"/>
      <c r="C164" s="204" t="s">
        <v>72</v>
      </c>
      <c r="D164" s="204" t="s">
        <v>358</v>
      </c>
      <c r="E164" s="205" t="s">
        <v>390</v>
      </c>
      <c r="F164" s="206" t="s">
        <v>206</v>
      </c>
      <c r="G164" s="207" t="s">
        <v>138</v>
      </c>
      <c r="H164" s="208">
        <v>1</v>
      </c>
      <c r="I164" s="209"/>
      <c r="J164" s="210">
        <f>ROUND(I164*H164,2)</f>
        <v>0</v>
      </c>
      <c r="K164" s="206" t="s">
        <v>19</v>
      </c>
      <c r="L164" s="39"/>
      <c r="M164" s="211" t="s">
        <v>19</v>
      </c>
      <c r="N164" s="212" t="s">
        <v>43</v>
      </c>
      <c r="O164" s="75"/>
      <c r="P164" s="201">
        <f>O164*H164</f>
        <v>0</v>
      </c>
      <c r="Q164" s="201">
        <v>0</v>
      </c>
      <c r="R164" s="201">
        <f>Q164*H164</f>
        <v>0</v>
      </c>
      <c r="S164" s="201">
        <v>0</v>
      </c>
      <c r="T164" s="202">
        <f>S164*H164</f>
        <v>0</v>
      </c>
      <c r="AR164" s="13" t="s">
        <v>87</v>
      </c>
      <c r="AT164" s="13" t="s">
        <v>358</v>
      </c>
      <c r="AU164" s="13" t="s">
        <v>77</v>
      </c>
      <c r="AY164" s="13" t="s">
        <v>134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3" t="s">
        <v>77</v>
      </c>
      <c r="BK164" s="203">
        <f>ROUND(I164*H164,2)</f>
        <v>0</v>
      </c>
      <c r="BL164" s="13" t="s">
        <v>87</v>
      </c>
      <c r="BM164" s="13" t="s">
        <v>357</v>
      </c>
    </row>
    <row r="165" s="1" customFormat="1" ht="14.4" customHeight="1">
      <c r="B165" s="34"/>
      <c r="C165" s="204" t="s">
        <v>72</v>
      </c>
      <c r="D165" s="204" t="s">
        <v>358</v>
      </c>
      <c r="E165" s="205" t="s">
        <v>392</v>
      </c>
      <c r="F165" s="206" t="s">
        <v>393</v>
      </c>
      <c r="G165" s="207" t="s">
        <v>138</v>
      </c>
      <c r="H165" s="208">
        <v>5</v>
      </c>
      <c r="I165" s="209"/>
      <c r="J165" s="210">
        <f>ROUND(I165*H165,2)</f>
        <v>0</v>
      </c>
      <c r="K165" s="206" t="s">
        <v>19</v>
      </c>
      <c r="L165" s="39"/>
      <c r="M165" s="211" t="s">
        <v>19</v>
      </c>
      <c r="N165" s="212" t="s">
        <v>43</v>
      </c>
      <c r="O165" s="75"/>
      <c r="P165" s="201">
        <f>O165*H165</f>
        <v>0</v>
      </c>
      <c r="Q165" s="201">
        <v>0</v>
      </c>
      <c r="R165" s="201">
        <f>Q165*H165</f>
        <v>0</v>
      </c>
      <c r="S165" s="201">
        <v>0</v>
      </c>
      <c r="T165" s="202">
        <f>S165*H165</f>
        <v>0</v>
      </c>
      <c r="AR165" s="13" t="s">
        <v>87</v>
      </c>
      <c r="AT165" s="13" t="s">
        <v>358</v>
      </c>
      <c r="AU165" s="13" t="s">
        <v>77</v>
      </c>
      <c r="AY165" s="13" t="s">
        <v>134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13" t="s">
        <v>77</v>
      </c>
      <c r="BK165" s="203">
        <f>ROUND(I165*H165,2)</f>
        <v>0</v>
      </c>
      <c r="BL165" s="13" t="s">
        <v>87</v>
      </c>
      <c r="BM165" s="13" t="s">
        <v>592</v>
      </c>
    </row>
    <row r="166" s="1" customFormat="1" ht="14.4" customHeight="1">
      <c r="B166" s="34"/>
      <c r="C166" s="204" t="s">
        <v>72</v>
      </c>
      <c r="D166" s="204" t="s">
        <v>358</v>
      </c>
      <c r="E166" s="205" t="s">
        <v>399</v>
      </c>
      <c r="F166" s="206" t="s">
        <v>218</v>
      </c>
      <c r="G166" s="207" t="s">
        <v>138</v>
      </c>
      <c r="H166" s="208">
        <v>2</v>
      </c>
      <c r="I166" s="209"/>
      <c r="J166" s="210">
        <f>ROUND(I166*H166,2)</f>
        <v>0</v>
      </c>
      <c r="K166" s="206" t="s">
        <v>19</v>
      </c>
      <c r="L166" s="39"/>
      <c r="M166" s="211" t="s">
        <v>19</v>
      </c>
      <c r="N166" s="212" t="s">
        <v>43</v>
      </c>
      <c r="O166" s="75"/>
      <c r="P166" s="201">
        <f>O166*H166</f>
        <v>0</v>
      </c>
      <c r="Q166" s="201">
        <v>0</v>
      </c>
      <c r="R166" s="201">
        <f>Q166*H166</f>
        <v>0</v>
      </c>
      <c r="S166" s="201">
        <v>0</v>
      </c>
      <c r="T166" s="202">
        <f>S166*H166</f>
        <v>0</v>
      </c>
      <c r="AR166" s="13" t="s">
        <v>87</v>
      </c>
      <c r="AT166" s="13" t="s">
        <v>358</v>
      </c>
      <c r="AU166" s="13" t="s">
        <v>77</v>
      </c>
      <c r="AY166" s="13" t="s">
        <v>134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3" t="s">
        <v>77</v>
      </c>
      <c r="BK166" s="203">
        <f>ROUND(I166*H166,2)</f>
        <v>0</v>
      </c>
      <c r="BL166" s="13" t="s">
        <v>87</v>
      </c>
      <c r="BM166" s="13" t="s">
        <v>593</v>
      </c>
    </row>
    <row r="167" s="1" customFormat="1" ht="14.4" customHeight="1">
      <c r="B167" s="34"/>
      <c r="C167" s="204" t="s">
        <v>72</v>
      </c>
      <c r="D167" s="204" t="s">
        <v>358</v>
      </c>
      <c r="E167" s="205" t="s">
        <v>401</v>
      </c>
      <c r="F167" s="206" t="s">
        <v>221</v>
      </c>
      <c r="G167" s="207" t="s">
        <v>138</v>
      </c>
      <c r="H167" s="208">
        <v>2</v>
      </c>
      <c r="I167" s="209"/>
      <c r="J167" s="210">
        <f>ROUND(I167*H167,2)</f>
        <v>0</v>
      </c>
      <c r="K167" s="206" t="s">
        <v>19</v>
      </c>
      <c r="L167" s="39"/>
      <c r="M167" s="211" t="s">
        <v>19</v>
      </c>
      <c r="N167" s="212" t="s">
        <v>43</v>
      </c>
      <c r="O167" s="75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AR167" s="13" t="s">
        <v>87</v>
      </c>
      <c r="AT167" s="13" t="s">
        <v>358</v>
      </c>
      <c r="AU167" s="13" t="s">
        <v>77</v>
      </c>
      <c r="AY167" s="13" t="s">
        <v>134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13" t="s">
        <v>77</v>
      </c>
      <c r="BK167" s="203">
        <f>ROUND(I167*H167,2)</f>
        <v>0</v>
      </c>
      <c r="BL167" s="13" t="s">
        <v>87</v>
      </c>
      <c r="BM167" s="13" t="s">
        <v>594</v>
      </c>
    </row>
    <row r="168" s="1" customFormat="1" ht="14.4" customHeight="1">
      <c r="B168" s="34"/>
      <c r="C168" s="204" t="s">
        <v>72</v>
      </c>
      <c r="D168" s="204" t="s">
        <v>358</v>
      </c>
      <c r="E168" s="205" t="s">
        <v>403</v>
      </c>
      <c r="F168" s="206" t="s">
        <v>224</v>
      </c>
      <c r="G168" s="207" t="s">
        <v>138</v>
      </c>
      <c r="H168" s="208">
        <v>6</v>
      </c>
      <c r="I168" s="209"/>
      <c r="J168" s="210">
        <f>ROUND(I168*H168,2)</f>
        <v>0</v>
      </c>
      <c r="K168" s="206" t="s">
        <v>19</v>
      </c>
      <c r="L168" s="39"/>
      <c r="M168" s="211" t="s">
        <v>19</v>
      </c>
      <c r="N168" s="212" t="s">
        <v>43</v>
      </c>
      <c r="O168" s="75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AR168" s="13" t="s">
        <v>87</v>
      </c>
      <c r="AT168" s="13" t="s">
        <v>358</v>
      </c>
      <c r="AU168" s="13" t="s">
        <v>77</v>
      </c>
      <c r="AY168" s="13" t="s">
        <v>134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13" t="s">
        <v>77</v>
      </c>
      <c r="BK168" s="203">
        <f>ROUND(I168*H168,2)</f>
        <v>0</v>
      </c>
      <c r="BL168" s="13" t="s">
        <v>87</v>
      </c>
      <c r="BM168" s="13" t="s">
        <v>359</v>
      </c>
    </row>
    <row r="169" s="1" customFormat="1" ht="14.4" customHeight="1">
      <c r="B169" s="34"/>
      <c r="C169" s="204" t="s">
        <v>72</v>
      </c>
      <c r="D169" s="204" t="s">
        <v>358</v>
      </c>
      <c r="E169" s="205" t="s">
        <v>405</v>
      </c>
      <c r="F169" s="206" t="s">
        <v>227</v>
      </c>
      <c r="G169" s="207" t="s">
        <v>138</v>
      </c>
      <c r="H169" s="208">
        <v>2</v>
      </c>
      <c r="I169" s="209"/>
      <c r="J169" s="210">
        <f>ROUND(I169*H169,2)</f>
        <v>0</v>
      </c>
      <c r="K169" s="206" t="s">
        <v>19</v>
      </c>
      <c r="L169" s="39"/>
      <c r="M169" s="211" t="s">
        <v>19</v>
      </c>
      <c r="N169" s="212" t="s">
        <v>43</v>
      </c>
      <c r="O169" s="75"/>
      <c r="P169" s="201">
        <f>O169*H169</f>
        <v>0</v>
      </c>
      <c r="Q169" s="201">
        <v>0</v>
      </c>
      <c r="R169" s="201">
        <f>Q169*H169</f>
        <v>0</v>
      </c>
      <c r="S169" s="201">
        <v>0</v>
      </c>
      <c r="T169" s="202">
        <f>S169*H169</f>
        <v>0</v>
      </c>
      <c r="AR169" s="13" t="s">
        <v>87</v>
      </c>
      <c r="AT169" s="13" t="s">
        <v>358</v>
      </c>
      <c r="AU169" s="13" t="s">
        <v>77</v>
      </c>
      <c r="AY169" s="13" t="s">
        <v>134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13" t="s">
        <v>77</v>
      </c>
      <c r="BK169" s="203">
        <f>ROUND(I169*H169,2)</f>
        <v>0</v>
      </c>
      <c r="BL169" s="13" t="s">
        <v>87</v>
      </c>
      <c r="BM169" s="13" t="s">
        <v>360</v>
      </c>
    </row>
    <row r="170" s="1" customFormat="1" ht="14.4" customHeight="1">
      <c r="B170" s="34"/>
      <c r="C170" s="204" t="s">
        <v>72</v>
      </c>
      <c r="D170" s="204" t="s">
        <v>358</v>
      </c>
      <c r="E170" s="205" t="s">
        <v>407</v>
      </c>
      <c r="F170" s="206" t="s">
        <v>408</v>
      </c>
      <c r="G170" s="207" t="s">
        <v>138</v>
      </c>
      <c r="H170" s="208">
        <v>2</v>
      </c>
      <c r="I170" s="209"/>
      <c r="J170" s="210">
        <f>ROUND(I170*H170,2)</f>
        <v>0</v>
      </c>
      <c r="K170" s="206" t="s">
        <v>19</v>
      </c>
      <c r="L170" s="39"/>
      <c r="M170" s="211" t="s">
        <v>19</v>
      </c>
      <c r="N170" s="212" t="s">
        <v>43</v>
      </c>
      <c r="O170" s="75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AR170" s="13" t="s">
        <v>87</v>
      </c>
      <c r="AT170" s="13" t="s">
        <v>358</v>
      </c>
      <c r="AU170" s="13" t="s">
        <v>77</v>
      </c>
      <c r="AY170" s="13" t="s">
        <v>134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13" t="s">
        <v>77</v>
      </c>
      <c r="BK170" s="203">
        <f>ROUND(I170*H170,2)</f>
        <v>0</v>
      </c>
      <c r="BL170" s="13" t="s">
        <v>87</v>
      </c>
      <c r="BM170" s="13" t="s">
        <v>361</v>
      </c>
    </row>
    <row r="171" s="1" customFormat="1" ht="14.4" customHeight="1">
      <c r="B171" s="34"/>
      <c r="C171" s="204" t="s">
        <v>72</v>
      </c>
      <c r="D171" s="204" t="s">
        <v>358</v>
      </c>
      <c r="E171" s="205" t="s">
        <v>410</v>
      </c>
      <c r="F171" s="206" t="s">
        <v>233</v>
      </c>
      <c r="G171" s="207" t="s">
        <v>138</v>
      </c>
      <c r="H171" s="208">
        <v>6</v>
      </c>
      <c r="I171" s="209"/>
      <c r="J171" s="210">
        <f>ROUND(I171*H171,2)</f>
        <v>0</v>
      </c>
      <c r="K171" s="206" t="s">
        <v>19</v>
      </c>
      <c r="L171" s="39"/>
      <c r="M171" s="211" t="s">
        <v>19</v>
      </c>
      <c r="N171" s="212" t="s">
        <v>43</v>
      </c>
      <c r="O171" s="75"/>
      <c r="P171" s="201">
        <f>O171*H171</f>
        <v>0</v>
      </c>
      <c r="Q171" s="201">
        <v>0</v>
      </c>
      <c r="R171" s="201">
        <f>Q171*H171</f>
        <v>0</v>
      </c>
      <c r="S171" s="201">
        <v>0</v>
      </c>
      <c r="T171" s="202">
        <f>S171*H171</f>
        <v>0</v>
      </c>
      <c r="AR171" s="13" t="s">
        <v>87</v>
      </c>
      <c r="AT171" s="13" t="s">
        <v>358</v>
      </c>
      <c r="AU171" s="13" t="s">
        <v>77</v>
      </c>
      <c r="AY171" s="13" t="s">
        <v>134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13" t="s">
        <v>77</v>
      </c>
      <c r="BK171" s="203">
        <f>ROUND(I171*H171,2)</f>
        <v>0</v>
      </c>
      <c r="BL171" s="13" t="s">
        <v>87</v>
      </c>
      <c r="BM171" s="13" t="s">
        <v>363</v>
      </c>
    </row>
    <row r="172" s="1" customFormat="1" ht="14.4" customHeight="1">
      <c r="B172" s="34"/>
      <c r="C172" s="204" t="s">
        <v>72</v>
      </c>
      <c r="D172" s="204" t="s">
        <v>358</v>
      </c>
      <c r="E172" s="205" t="s">
        <v>412</v>
      </c>
      <c r="F172" s="206" t="s">
        <v>236</v>
      </c>
      <c r="G172" s="207" t="s">
        <v>138</v>
      </c>
      <c r="H172" s="208">
        <v>10</v>
      </c>
      <c r="I172" s="209"/>
      <c r="J172" s="210">
        <f>ROUND(I172*H172,2)</f>
        <v>0</v>
      </c>
      <c r="K172" s="206" t="s">
        <v>19</v>
      </c>
      <c r="L172" s="39"/>
      <c r="M172" s="211" t="s">
        <v>19</v>
      </c>
      <c r="N172" s="212" t="s">
        <v>43</v>
      </c>
      <c r="O172" s="75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AR172" s="13" t="s">
        <v>87</v>
      </c>
      <c r="AT172" s="13" t="s">
        <v>358</v>
      </c>
      <c r="AU172" s="13" t="s">
        <v>77</v>
      </c>
      <c r="AY172" s="13" t="s">
        <v>134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13" t="s">
        <v>77</v>
      </c>
      <c r="BK172" s="203">
        <f>ROUND(I172*H172,2)</f>
        <v>0</v>
      </c>
      <c r="BL172" s="13" t="s">
        <v>87</v>
      </c>
      <c r="BM172" s="13" t="s">
        <v>365</v>
      </c>
    </row>
    <row r="173" s="1" customFormat="1" ht="14.4" customHeight="1">
      <c r="B173" s="34"/>
      <c r="C173" s="204" t="s">
        <v>72</v>
      </c>
      <c r="D173" s="204" t="s">
        <v>358</v>
      </c>
      <c r="E173" s="205" t="s">
        <v>414</v>
      </c>
      <c r="F173" s="206" t="s">
        <v>273</v>
      </c>
      <c r="G173" s="207" t="s">
        <v>138</v>
      </c>
      <c r="H173" s="208">
        <v>10</v>
      </c>
      <c r="I173" s="209"/>
      <c r="J173" s="210">
        <f>ROUND(I173*H173,2)</f>
        <v>0</v>
      </c>
      <c r="K173" s="206" t="s">
        <v>19</v>
      </c>
      <c r="L173" s="39"/>
      <c r="M173" s="211" t="s">
        <v>19</v>
      </c>
      <c r="N173" s="212" t="s">
        <v>43</v>
      </c>
      <c r="O173" s="75"/>
      <c r="P173" s="201">
        <f>O173*H173</f>
        <v>0</v>
      </c>
      <c r="Q173" s="201">
        <v>0</v>
      </c>
      <c r="R173" s="201">
        <f>Q173*H173</f>
        <v>0</v>
      </c>
      <c r="S173" s="201">
        <v>0</v>
      </c>
      <c r="T173" s="202">
        <f>S173*H173</f>
        <v>0</v>
      </c>
      <c r="AR173" s="13" t="s">
        <v>87</v>
      </c>
      <c r="AT173" s="13" t="s">
        <v>358</v>
      </c>
      <c r="AU173" s="13" t="s">
        <v>77</v>
      </c>
      <c r="AY173" s="13" t="s">
        <v>134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13" t="s">
        <v>77</v>
      </c>
      <c r="BK173" s="203">
        <f>ROUND(I173*H173,2)</f>
        <v>0</v>
      </c>
      <c r="BL173" s="13" t="s">
        <v>87</v>
      </c>
      <c r="BM173" s="13" t="s">
        <v>367</v>
      </c>
    </row>
    <row r="174" s="1" customFormat="1" ht="14.4" customHeight="1">
      <c r="B174" s="34"/>
      <c r="C174" s="204" t="s">
        <v>72</v>
      </c>
      <c r="D174" s="204" t="s">
        <v>358</v>
      </c>
      <c r="E174" s="205" t="s">
        <v>416</v>
      </c>
      <c r="F174" s="206" t="s">
        <v>239</v>
      </c>
      <c r="G174" s="207" t="s">
        <v>138</v>
      </c>
      <c r="H174" s="208">
        <v>36</v>
      </c>
      <c r="I174" s="209"/>
      <c r="J174" s="210">
        <f>ROUND(I174*H174,2)</f>
        <v>0</v>
      </c>
      <c r="K174" s="206" t="s">
        <v>19</v>
      </c>
      <c r="L174" s="39"/>
      <c r="M174" s="211" t="s">
        <v>19</v>
      </c>
      <c r="N174" s="212" t="s">
        <v>43</v>
      </c>
      <c r="O174" s="75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AR174" s="13" t="s">
        <v>87</v>
      </c>
      <c r="AT174" s="13" t="s">
        <v>358</v>
      </c>
      <c r="AU174" s="13" t="s">
        <v>77</v>
      </c>
      <c r="AY174" s="13" t="s">
        <v>134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13" t="s">
        <v>77</v>
      </c>
      <c r="BK174" s="203">
        <f>ROUND(I174*H174,2)</f>
        <v>0</v>
      </c>
      <c r="BL174" s="13" t="s">
        <v>87</v>
      </c>
      <c r="BM174" s="13" t="s">
        <v>369</v>
      </c>
    </row>
    <row r="175" s="1" customFormat="1" ht="14.4" customHeight="1">
      <c r="B175" s="34"/>
      <c r="C175" s="204" t="s">
        <v>72</v>
      </c>
      <c r="D175" s="204" t="s">
        <v>358</v>
      </c>
      <c r="E175" s="205" t="s">
        <v>418</v>
      </c>
      <c r="F175" s="206" t="s">
        <v>242</v>
      </c>
      <c r="G175" s="207" t="s">
        <v>138</v>
      </c>
      <c r="H175" s="208">
        <v>10</v>
      </c>
      <c r="I175" s="209"/>
      <c r="J175" s="210">
        <f>ROUND(I175*H175,2)</f>
        <v>0</v>
      </c>
      <c r="K175" s="206" t="s">
        <v>19</v>
      </c>
      <c r="L175" s="39"/>
      <c r="M175" s="211" t="s">
        <v>19</v>
      </c>
      <c r="N175" s="212" t="s">
        <v>43</v>
      </c>
      <c r="O175" s="75"/>
      <c r="P175" s="201">
        <f>O175*H175</f>
        <v>0</v>
      </c>
      <c r="Q175" s="201">
        <v>0</v>
      </c>
      <c r="R175" s="201">
        <f>Q175*H175</f>
        <v>0</v>
      </c>
      <c r="S175" s="201">
        <v>0</v>
      </c>
      <c r="T175" s="202">
        <f>S175*H175</f>
        <v>0</v>
      </c>
      <c r="AR175" s="13" t="s">
        <v>87</v>
      </c>
      <c r="AT175" s="13" t="s">
        <v>358</v>
      </c>
      <c r="AU175" s="13" t="s">
        <v>77</v>
      </c>
      <c r="AY175" s="13" t="s">
        <v>134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13" t="s">
        <v>77</v>
      </c>
      <c r="BK175" s="203">
        <f>ROUND(I175*H175,2)</f>
        <v>0</v>
      </c>
      <c r="BL175" s="13" t="s">
        <v>87</v>
      </c>
      <c r="BM175" s="13" t="s">
        <v>371</v>
      </c>
    </row>
    <row r="176" s="1" customFormat="1" ht="14.4" customHeight="1">
      <c r="B176" s="34"/>
      <c r="C176" s="204" t="s">
        <v>72</v>
      </c>
      <c r="D176" s="204" t="s">
        <v>358</v>
      </c>
      <c r="E176" s="205" t="s">
        <v>420</v>
      </c>
      <c r="F176" s="206" t="s">
        <v>421</v>
      </c>
      <c r="G176" s="207" t="s">
        <v>138</v>
      </c>
      <c r="H176" s="208">
        <v>8</v>
      </c>
      <c r="I176" s="209"/>
      <c r="J176" s="210">
        <f>ROUND(I176*H176,2)</f>
        <v>0</v>
      </c>
      <c r="K176" s="206" t="s">
        <v>19</v>
      </c>
      <c r="L176" s="39"/>
      <c r="M176" s="211" t="s">
        <v>19</v>
      </c>
      <c r="N176" s="212" t="s">
        <v>43</v>
      </c>
      <c r="O176" s="75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AR176" s="13" t="s">
        <v>87</v>
      </c>
      <c r="AT176" s="13" t="s">
        <v>358</v>
      </c>
      <c r="AU176" s="13" t="s">
        <v>77</v>
      </c>
      <c r="AY176" s="13" t="s">
        <v>134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13" t="s">
        <v>77</v>
      </c>
      <c r="BK176" s="203">
        <f>ROUND(I176*H176,2)</f>
        <v>0</v>
      </c>
      <c r="BL176" s="13" t="s">
        <v>87</v>
      </c>
      <c r="BM176" s="13" t="s">
        <v>374</v>
      </c>
    </row>
    <row r="177" s="1" customFormat="1" ht="14.4" customHeight="1">
      <c r="B177" s="34"/>
      <c r="C177" s="204" t="s">
        <v>72</v>
      </c>
      <c r="D177" s="204" t="s">
        <v>358</v>
      </c>
      <c r="E177" s="205" t="s">
        <v>423</v>
      </c>
      <c r="F177" s="206" t="s">
        <v>245</v>
      </c>
      <c r="G177" s="207" t="s">
        <v>138</v>
      </c>
      <c r="H177" s="208">
        <v>2</v>
      </c>
      <c r="I177" s="209"/>
      <c r="J177" s="210">
        <f>ROUND(I177*H177,2)</f>
        <v>0</v>
      </c>
      <c r="K177" s="206" t="s">
        <v>19</v>
      </c>
      <c r="L177" s="39"/>
      <c r="M177" s="211" t="s">
        <v>19</v>
      </c>
      <c r="N177" s="212" t="s">
        <v>43</v>
      </c>
      <c r="O177" s="75"/>
      <c r="P177" s="201">
        <f>O177*H177</f>
        <v>0</v>
      </c>
      <c r="Q177" s="201">
        <v>0</v>
      </c>
      <c r="R177" s="201">
        <f>Q177*H177</f>
        <v>0</v>
      </c>
      <c r="S177" s="201">
        <v>0</v>
      </c>
      <c r="T177" s="202">
        <f>S177*H177</f>
        <v>0</v>
      </c>
      <c r="AR177" s="13" t="s">
        <v>87</v>
      </c>
      <c r="AT177" s="13" t="s">
        <v>358</v>
      </c>
      <c r="AU177" s="13" t="s">
        <v>77</v>
      </c>
      <c r="AY177" s="13" t="s">
        <v>134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13" t="s">
        <v>77</v>
      </c>
      <c r="BK177" s="203">
        <f>ROUND(I177*H177,2)</f>
        <v>0</v>
      </c>
      <c r="BL177" s="13" t="s">
        <v>87</v>
      </c>
      <c r="BM177" s="13" t="s">
        <v>376</v>
      </c>
    </row>
    <row r="178" s="1" customFormat="1" ht="14.4" customHeight="1">
      <c r="B178" s="34"/>
      <c r="C178" s="204" t="s">
        <v>72</v>
      </c>
      <c r="D178" s="204" t="s">
        <v>358</v>
      </c>
      <c r="E178" s="205" t="s">
        <v>425</v>
      </c>
      <c r="F178" s="206" t="s">
        <v>426</v>
      </c>
      <c r="G178" s="207" t="s">
        <v>138</v>
      </c>
      <c r="H178" s="208">
        <v>8</v>
      </c>
      <c r="I178" s="209"/>
      <c r="J178" s="210">
        <f>ROUND(I178*H178,2)</f>
        <v>0</v>
      </c>
      <c r="K178" s="206" t="s">
        <v>19</v>
      </c>
      <c r="L178" s="39"/>
      <c r="M178" s="211" t="s">
        <v>19</v>
      </c>
      <c r="N178" s="212" t="s">
        <v>43</v>
      </c>
      <c r="O178" s="75"/>
      <c r="P178" s="201">
        <f>O178*H178</f>
        <v>0</v>
      </c>
      <c r="Q178" s="201">
        <v>0</v>
      </c>
      <c r="R178" s="201">
        <f>Q178*H178</f>
        <v>0</v>
      </c>
      <c r="S178" s="201">
        <v>0</v>
      </c>
      <c r="T178" s="202">
        <f>S178*H178</f>
        <v>0</v>
      </c>
      <c r="AR178" s="13" t="s">
        <v>87</v>
      </c>
      <c r="AT178" s="13" t="s">
        <v>358</v>
      </c>
      <c r="AU178" s="13" t="s">
        <v>77</v>
      </c>
      <c r="AY178" s="13" t="s">
        <v>134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13" t="s">
        <v>77</v>
      </c>
      <c r="BK178" s="203">
        <f>ROUND(I178*H178,2)</f>
        <v>0</v>
      </c>
      <c r="BL178" s="13" t="s">
        <v>87</v>
      </c>
      <c r="BM178" s="13" t="s">
        <v>379</v>
      </c>
    </row>
    <row r="179" s="1" customFormat="1" ht="14.4" customHeight="1">
      <c r="B179" s="34"/>
      <c r="C179" s="204" t="s">
        <v>72</v>
      </c>
      <c r="D179" s="204" t="s">
        <v>358</v>
      </c>
      <c r="E179" s="205" t="s">
        <v>428</v>
      </c>
      <c r="F179" s="206" t="s">
        <v>248</v>
      </c>
      <c r="G179" s="207" t="s">
        <v>138</v>
      </c>
      <c r="H179" s="208">
        <v>8</v>
      </c>
      <c r="I179" s="209"/>
      <c r="J179" s="210">
        <f>ROUND(I179*H179,2)</f>
        <v>0</v>
      </c>
      <c r="K179" s="206" t="s">
        <v>19</v>
      </c>
      <c r="L179" s="39"/>
      <c r="M179" s="211" t="s">
        <v>19</v>
      </c>
      <c r="N179" s="212" t="s">
        <v>43</v>
      </c>
      <c r="O179" s="75"/>
      <c r="P179" s="201">
        <f>O179*H179</f>
        <v>0</v>
      </c>
      <c r="Q179" s="201">
        <v>0</v>
      </c>
      <c r="R179" s="201">
        <f>Q179*H179</f>
        <v>0</v>
      </c>
      <c r="S179" s="201">
        <v>0</v>
      </c>
      <c r="T179" s="202">
        <f>S179*H179</f>
        <v>0</v>
      </c>
      <c r="AR179" s="13" t="s">
        <v>87</v>
      </c>
      <c r="AT179" s="13" t="s">
        <v>358</v>
      </c>
      <c r="AU179" s="13" t="s">
        <v>77</v>
      </c>
      <c r="AY179" s="13" t="s">
        <v>134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13" t="s">
        <v>77</v>
      </c>
      <c r="BK179" s="203">
        <f>ROUND(I179*H179,2)</f>
        <v>0</v>
      </c>
      <c r="BL179" s="13" t="s">
        <v>87</v>
      </c>
      <c r="BM179" s="13" t="s">
        <v>381</v>
      </c>
    </row>
    <row r="180" s="1" customFormat="1" ht="14.4" customHeight="1">
      <c r="B180" s="34"/>
      <c r="C180" s="204" t="s">
        <v>72</v>
      </c>
      <c r="D180" s="204" t="s">
        <v>358</v>
      </c>
      <c r="E180" s="205" t="s">
        <v>430</v>
      </c>
      <c r="F180" s="206" t="s">
        <v>251</v>
      </c>
      <c r="G180" s="207" t="s">
        <v>138</v>
      </c>
      <c r="H180" s="208">
        <v>1</v>
      </c>
      <c r="I180" s="209"/>
      <c r="J180" s="210">
        <f>ROUND(I180*H180,2)</f>
        <v>0</v>
      </c>
      <c r="K180" s="206" t="s">
        <v>19</v>
      </c>
      <c r="L180" s="39"/>
      <c r="M180" s="211" t="s">
        <v>19</v>
      </c>
      <c r="N180" s="212" t="s">
        <v>43</v>
      </c>
      <c r="O180" s="75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AR180" s="13" t="s">
        <v>87</v>
      </c>
      <c r="AT180" s="13" t="s">
        <v>358</v>
      </c>
      <c r="AU180" s="13" t="s">
        <v>77</v>
      </c>
      <c r="AY180" s="13" t="s">
        <v>134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13" t="s">
        <v>77</v>
      </c>
      <c r="BK180" s="203">
        <f>ROUND(I180*H180,2)</f>
        <v>0</v>
      </c>
      <c r="BL180" s="13" t="s">
        <v>87</v>
      </c>
      <c r="BM180" s="13" t="s">
        <v>383</v>
      </c>
    </row>
    <row r="181" s="1" customFormat="1" ht="14.4" customHeight="1">
      <c r="B181" s="34"/>
      <c r="C181" s="204" t="s">
        <v>72</v>
      </c>
      <c r="D181" s="204" t="s">
        <v>358</v>
      </c>
      <c r="E181" s="205" t="s">
        <v>432</v>
      </c>
      <c r="F181" s="206" t="s">
        <v>433</v>
      </c>
      <c r="G181" s="207" t="s">
        <v>138</v>
      </c>
      <c r="H181" s="208">
        <v>2</v>
      </c>
      <c r="I181" s="209"/>
      <c r="J181" s="210">
        <f>ROUND(I181*H181,2)</f>
        <v>0</v>
      </c>
      <c r="K181" s="206" t="s">
        <v>19</v>
      </c>
      <c r="L181" s="39"/>
      <c r="M181" s="211" t="s">
        <v>19</v>
      </c>
      <c r="N181" s="212" t="s">
        <v>43</v>
      </c>
      <c r="O181" s="75"/>
      <c r="P181" s="201">
        <f>O181*H181</f>
        <v>0</v>
      </c>
      <c r="Q181" s="201">
        <v>0</v>
      </c>
      <c r="R181" s="201">
        <f>Q181*H181</f>
        <v>0</v>
      </c>
      <c r="S181" s="201">
        <v>0</v>
      </c>
      <c r="T181" s="202">
        <f>S181*H181</f>
        <v>0</v>
      </c>
      <c r="AR181" s="13" t="s">
        <v>87</v>
      </c>
      <c r="AT181" s="13" t="s">
        <v>358</v>
      </c>
      <c r="AU181" s="13" t="s">
        <v>77</v>
      </c>
      <c r="AY181" s="13" t="s">
        <v>134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13" t="s">
        <v>77</v>
      </c>
      <c r="BK181" s="203">
        <f>ROUND(I181*H181,2)</f>
        <v>0</v>
      </c>
      <c r="BL181" s="13" t="s">
        <v>87</v>
      </c>
      <c r="BM181" s="13" t="s">
        <v>386</v>
      </c>
    </row>
    <row r="182" s="9" customFormat="1" ht="25.92" customHeight="1">
      <c r="B182" s="177"/>
      <c r="C182" s="178"/>
      <c r="D182" s="179" t="s">
        <v>71</v>
      </c>
      <c r="E182" s="180" t="s">
        <v>253</v>
      </c>
      <c r="F182" s="180" t="s">
        <v>254</v>
      </c>
      <c r="G182" s="178"/>
      <c r="H182" s="178"/>
      <c r="I182" s="181"/>
      <c r="J182" s="182">
        <f>BK182</f>
        <v>0</v>
      </c>
      <c r="K182" s="178"/>
      <c r="L182" s="183"/>
      <c r="M182" s="184"/>
      <c r="N182" s="185"/>
      <c r="O182" s="185"/>
      <c r="P182" s="186">
        <f>SUM(P183:P198)</f>
        <v>0</v>
      </c>
      <c r="Q182" s="185"/>
      <c r="R182" s="186">
        <f>SUM(R183:R198)</f>
        <v>0</v>
      </c>
      <c r="S182" s="185"/>
      <c r="T182" s="187">
        <f>SUM(T183:T198)</f>
        <v>0</v>
      </c>
      <c r="AR182" s="188" t="s">
        <v>77</v>
      </c>
      <c r="AT182" s="189" t="s">
        <v>71</v>
      </c>
      <c r="AU182" s="189" t="s">
        <v>72</v>
      </c>
      <c r="AY182" s="188" t="s">
        <v>134</v>
      </c>
      <c r="BK182" s="190">
        <f>SUM(BK183:BK198)</f>
        <v>0</v>
      </c>
    </row>
    <row r="183" s="1" customFormat="1" ht="71.4" customHeight="1">
      <c r="B183" s="34"/>
      <c r="C183" s="204" t="s">
        <v>72</v>
      </c>
      <c r="D183" s="204" t="s">
        <v>358</v>
      </c>
      <c r="E183" s="205" t="s">
        <v>435</v>
      </c>
      <c r="F183" s="206" t="s">
        <v>256</v>
      </c>
      <c r="G183" s="207" t="s">
        <v>138</v>
      </c>
      <c r="H183" s="208">
        <v>2</v>
      </c>
      <c r="I183" s="209"/>
      <c r="J183" s="210">
        <f>ROUND(I183*H183,2)</f>
        <v>0</v>
      </c>
      <c r="K183" s="206" t="s">
        <v>19</v>
      </c>
      <c r="L183" s="39"/>
      <c r="M183" s="211" t="s">
        <v>19</v>
      </c>
      <c r="N183" s="212" t="s">
        <v>43</v>
      </c>
      <c r="O183" s="75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AR183" s="13" t="s">
        <v>87</v>
      </c>
      <c r="AT183" s="13" t="s">
        <v>358</v>
      </c>
      <c r="AU183" s="13" t="s">
        <v>77</v>
      </c>
      <c r="AY183" s="13" t="s">
        <v>134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13" t="s">
        <v>77</v>
      </c>
      <c r="BK183" s="203">
        <f>ROUND(I183*H183,2)</f>
        <v>0</v>
      </c>
      <c r="BL183" s="13" t="s">
        <v>87</v>
      </c>
      <c r="BM183" s="13" t="s">
        <v>389</v>
      </c>
    </row>
    <row r="184" s="1" customFormat="1" ht="14.4" customHeight="1">
      <c r="B184" s="34"/>
      <c r="C184" s="204" t="s">
        <v>72</v>
      </c>
      <c r="D184" s="204" t="s">
        <v>358</v>
      </c>
      <c r="E184" s="205" t="s">
        <v>437</v>
      </c>
      <c r="F184" s="206" t="s">
        <v>259</v>
      </c>
      <c r="G184" s="207" t="s">
        <v>138</v>
      </c>
      <c r="H184" s="208">
        <v>2</v>
      </c>
      <c r="I184" s="209"/>
      <c r="J184" s="210">
        <f>ROUND(I184*H184,2)</f>
        <v>0</v>
      </c>
      <c r="K184" s="206" t="s">
        <v>19</v>
      </c>
      <c r="L184" s="39"/>
      <c r="M184" s="211" t="s">
        <v>19</v>
      </c>
      <c r="N184" s="212" t="s">
        <v>43</v>
      </c>
      <c r="O184" s="75"/>
      <c r="P184" s="201">
        <f>O184*H184</f>
        <v>0</v>
      </c>
      <c r="Q184" s="201">
        <v>0</v>
      </c>
      <c r="R184" s="201">
        <f>Q184*H184</f>
        <v>0</v>
      </c>
      <c r="S184" s="201">
        <v>0</v>
      </c>
      <c r="T184" s="202">
        <f>S184*H184</f>
        <v>0</v>
      </c>
      <c r="AR184" s="13" t="s">
        <v>87</v>
      </c>
      <c r="AT184" s="13" t="s">
        <v>358</v>
      </c>
      <c r="AU184" s="13" t="s">
        <v>77</v>
      </c>
      <c r="AY184" s="13" t="s">
        <v>134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13" t="s">
        <v>77</v>
      </c>
      <c r="BK184" s="203">
        <f>ROUND(I184*H184,2)</f>
        <v>0</v>
      </c>
      <c r="BL184" s="13" t="s">
        <v>87</v>
      </c>
      <c r="BM184" s="13" t="s">
        <v>391</v>
      </c>
    </row>
    <row r="185" s="1" customFormat="1" ht="14.4" customHeight="1">
      <c r="B185" s="34"/>
      <c r="C185" s="204" t="s">
        <v>72</v>
      </c>
      <c r="D185" s="204" t="s">
        <v>358</v>
      </c>
      <c r="E185" s="205" t="s">
        <v>439</v>
      </c>
      <c r="F185" s="206" t="s">
        <v>262</v>
      </c>
      <c r="G185" s="207" t="s">
        <v>138</v>
      </c>
      <c r="H185" s="208">
        <v>2</v>
      </c>
      <c r="I185" s="209"/>
      <c r="J185" s="210">
        <f>ROUND(I185*H185,2)</f>
        <v>0</v>
      </c>
      <c r="K185" s="206" t="s">
        <v>19</v>
      </c>
      <c r="L185" s="39"/>
      <c r="M185" s="211" t="s">
        <v>19</v>
      </c>
      <c r="N185" s="212" t="s">
        <v>43</v>
      </c>
      <c r="O185" s="75"/>
      <c r="P185" s="201">
        <f>O185*H185</f>
        <v>0</v>
      </c>
      <c r="Q185" s="201">
        <v>0</v>
      </c>
      <c r="R185" s="201">
        <f>Q185*H185</f>
        <v>0</v>
      </c>
      <c r="S185" s="201">
        <v>0</v>
      </c>
      <c r="T185" s="202">
        <f>S185*H185</f>
        <v>0</v>
      </c>
      <c r="AR185" s="13" t="s">
        <v>87</v>
      </c>
      <c r="AT185" s="13" t="s">
        <v>358</v>
      </c>
      <c r="AU185" s="13" t="s">
        <v>77</v>
      </c>
      <c r="AY185" s="13" t="s">
        <v>134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13" t="s">
        <v>77</v>
      </c>
      <c r="BK185" s="203">
        <f>ROUND(I185*H185,2)</f>
        <v>0</v>
      </c>
      <c r="BL185" s="13" t="s">
        <v>87</v>
      </c>
      <c r="BM185" s="13" t="s">
        <v>394</v>
      </c>
    </row>
    <row r="186" s="1" customFormat="1" ht="14.4" customHeight="1">
      <c r="B186" s="34"/>
      <c r="C186" s="204" t="s">
        <v>72</v>
      </c>
      <c r="D186" s="204" t="s">
        <v>358</v>
      </c>
      <c r="E186" s="205" t="s">
        <v>441</v>
      </c>
      <c r="F186" s="206" t="s">
        <v>265</v>
      </c>
      <c r="G186" s="207" t="s">
        <v>138</v>
      </c>
      <c r="H186" s="208">
        <v>2</v>
      </c>
      <c r="I186" s="209"/>
      <c r="J186" s="210">
        <f>ROUND(I186*H186,2)</f>
        <v>0</v>
      </c>
      <c r="K186" s="206" t="s">
        <v>19</v>
      </c>
      <c r="L186" s="39"/>
      <c r="M186" s="211" t="s">
        <v>19</v>
      </c>
      <c r="N186" s="212" t="s">
        <v>43</v>
      </c>
      <c r="O186" s="75"/>
      <c r="P186" s="201">
        <f>O186*H186</f>
        <v>0</v>
      </c>
      <c r="Q186" s="201">
        <v>0</v>
      </c>
      <c r="R186" s="201">
        <f>Q186*H186</f>
        <v>0</v>
      </c>
      <c r="S186" s="201">
        <v>0</v>
      </c>
      <c r="T186" s="202">
        <f>S186*H186</f>
        <v>0</v>
      </c>
      <c r="AR186" s="13" t="s">
        <v>87</v>
      </c>
      <c r="AT186" s="13" t="s">
        <v>358</v>
      </c>
      <c r="AU186" s="13" t="s">
        <v>77</v>
      </c>
      <c r="AY186" s="13" t="s">
        <v>134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13" t="s">
        <v>77</v>
      </c>
      <c r="BK186" s="203">
        <f>ROUND(I186*H186,2)</f>
        <v>0</v>
      </c>
      <c r="BL186" s="13" t="s">
        <v>87</v>
      </c>
      <c r="BM186" s="13" t="s">
        <v>396</v>
      </c>
    </row>
    <row r="187" s="1" customFormat="1" ht="14.4" customHeight="1">
      <c r="B187" s="34"/>
      <c r="C187" s="204" t="s">
        <v>72</v>
      </c>
      <c r="D187" s="204" t="s">
        <v>358</v>
      </c>
      <c r="E187" s="205" t="s">
        <v>446</v>
      </c>
      <c r="F187" s="206" t="s">
        <v>268</v>
      </c>
      <c r="G187" s="207" t="s">
        <v>138</v>
      </c>
      <c r="H187" s="208">
        <v>2</v>
      </c>
      <c r="I187" s="209"/>
      <c r="J187" s="210">
        <f>ROUND(I187*H187,2)</f>
        <v>0</v>
      </c>
      <c r="K187" s="206" t="s">
        <v>19</v>
      </c>
      <c r="L187" s="39"/>
      <c r="M187" s="211" t="s">
        <v>19</v>
      </c>
      <c r="N187" s="212" t="s">
        <v>43</v>
      </c>
      <c r="O187" s="75"/>
      <c r="P187" s="201">
        <f>O187*H187</f>
        <v>0</v>
      </c>
      <c r="Q187" s="201">
        <v>0</v>
      </c>
      <c r="R187" s="201">
        <f>Q187*H187</f>
        <v>0</v>
      </c>
      <c r="S187" s="201">
        <v>0</v>
      </c>
      <c r="T187" s="202">
        <f>S187*H187</f>
        <v>0</v>
      </c>
      <c r="AR187" s="13" t="s">
        <v>87</v>
      </c>
      <c r="AT187" s="13" t="s">
        <v>358</v>
      </c>
      <c r="AU187" s="13" t="s">
        <v>77</v>
      </c>
      <c r="AY187" s="13" t="s">
        <v>134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13" t="s">
        <v>77</v>
      </c>
      <c r="BK187" s="203">
        <f>ROUND(I187*H187,2)</f>
        <v>0</v>
      </c>
      <c r="BL187" s="13" t="s">
        <v>87</v>
      </c>
      <c r="BM187" s="13" t="s">
        <v>398</v>
      </c>
    </row>
    <row r="188" s="1" customFormat="1" ht="14.4" customHeight="1">
      <c r="B188" s="34"/>
      <c r="C188" s="204" t="s">
        <v>72</v>
      </c>
      <c r="D188" s="204" t="s">
        <v>358</v>
      </c>
      <c r="E188" s="205" t="s">
        <v>416</v>
      </c>
      <c r="F188" s="206" t="s">
        <v>239</v>
      </c>
      <c r="G188" s="207" t="s">
        <v>138</v>
      </c>
      <c r="H188" s="208">
        <v>2</v>
      </c>
      <c r="I188" s="209"/>
      <c r="J188" s="210">
        <f>ROUND(I188*H188,2)</f>
        <v>0</v>
      </c>
      <c r="K188" s="206" t="s">
        <v>19</v>
      </c>
      <c r="L188" s="39"/>
      <c r="M188" s="211" t="s">
        <v>19</v>
      </c>
      <c r="N188" s="212" t="s">
        <v>43</v>
      </c>
      <c r="O188" s="75"/>
      <c r="P188" s="201">
        <f>O188*H188</f>
        <v>0</v>
      </c>
      <c r="Q188" s="201">
        <v>0</v>
      </c>
      <c r="R188" s="201">
        <f>Q188*H188</f>
        <v>0</v>
      </c>
      <c r="S188" s="201">
        <v>0</v>
      </c>
      <c r="T188" s="202">
        <f>S188*H188</f>
        <v>0</v>
      </c>
      <c r="AR188" s="13" t="s">
        <v>87</v>
      </c>
      <c r="AT188" s="13" t="s">
        <v>358</v>
      </c>
      <c r="AU188" s="13" t="s">
        <v>77</v>
      </c>
      <c r="AY188" s="13" t="s">
        <v>134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13" t="s">
        <v>77</v>
      </c>
      <c r="BK188" s="203">
        <f>ROUND(I188*H188,2)</f>
        <v>0</v>
      </c>
      <c r="BL188" s="13" t="s">
        <v>87</v>
      </c>
      <c r="BM188" s="13" t="s">
        <v>400</v>
      </c>
    </row>
    <row r="189" s="1" customFormat="1" ht="14.4" customHeight="1">
      <c r="B189" s="34"/>
      <c r="C189" s="204" t="s">
        <v>72</v>
      </c>
      <c r="D189" s="204" t="s">
        <v>358</v>
      </c>
      <c r="E189" s="205" t="s">
        <v>414</v>
      </c>
      <c r="F189" s="206" t="s">
        <v>273</v>
      </c>
      <c r="G189" s="207" t="s">
        <v>138</v>
      </c>
      <c r="H189" s="208">
        <v>2</v>
      </c>
      <c r="I189" s="209"/>
      <c r="J189" s="210">
        <f>ROUND(I189*H189,2)</f>
        <v>0</v>
      </c>
      <c r="K189" s="206" t="s">
        <v>19</v>
      </c>
      <c r="L189" s="39"/>
      <c r="M189" s="211" t="s">
        <v>19</v>
      </c>
      <c r="N189" s="212" t="s">
        <v>43</v>
      </c>
      <c r="O189" s="75"/>
      <c r="P189" s="201">
        <f>O189*H189</f>
        <v>0</v>
      </c>
      <c r="Q189" s="201">
        <v>0</v>
      </c>
      <c r="R189" s="201">
        <f>Q189*H189</f>
        <v>0</v>
      </c>
      <c r="S189" s="201">
        <v>0</v>
      </c>
      <c r="T189" s="202">
        <f>S189*H189</f>
        <v>0</v>
      </c>
      <c r="AR189" s="13" t="s">
        <v>87</v>
      </c>
      <c r="AT189" s="13" t="s">
        <v>358</v>
      </c>
      <c r="AU189" s="13" t="s">
        <v>77</v>
      </c>
      <c r="AY189" s="13" t="s">
        <v>134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13" t="s">
        <v>77</v>
      </c>
      <c r="BK189" s="203">
        <f>ROUND(I189*H189,2)</f>
        <v>0</v>
      </c>
      <c r="BL189" s="13" t="s">
        <v>87</v>
      </c>
      <c r="BM189" s="13" t="s">
        <v>402</v>
      </c>
    </row>
    <row r="190" s="1" customFormat="1" ht="14.4" customHeight="1">
      <c r="B190" s="34"/>
      <c r="C190" s="204" t="s">
        <v>72</v>
      </c>
      <c r="D190" s="204" t="s">
        <v>358</v>
      </c>
      <c r="E190" s="205" t="s">
        <v>412</v>
      </c>
      <c r="F190" s="206" t="s">
        <v>236</v>
      </c>
      <c r="G190" s="207" t="s">
        <v>138</v>
      </c>
      <c r="H190" s="208">
        <v>2</v>
      </c>
      <c r="I190" s="209"/>
      <c r="J190" s="210">
        <f>ROUND(I190*H190,2)</f>
        <v>0</v>
      </c>
      <c r="K190" s="206" t="s">
        <v>19</v>
      </c>
      <c r="L190" s="39"/>
      <c r="M190" s="211" t="s">
        <v>19</v>
      </c>
      <c r="N190" s="212" t="s">
        <v>43</v>
      </c>
      <c r="O190" s="75"/>
      <c r="P190" s="201">
        <f>O190*H190</f>
        <v>0</v>
      </c>
      <c r="Q190" s="201">
        <v>0</v>
      </c>
      <c r="R190" s="201">
        <f>Q190*H190</f>
        <v>0</v>
      </c>
      <c r="S190" s="201">
        <v>0</v>
      </c>
      <c r="T190" s="202">
        <f>S190*H190</f>
        <v>0</v>
      </c>
      <c r="AR190" s="13" t="s">
        <v>87</v>
      </c>
      <c r="AT190" s="13" t="s">
        <v>358</v>
      </c>
      <c r="AU190" s="13" t="s">
        <v>77</v>
      </c>
      <c r="AY190" s="13" t="s">
        <v>134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13" t="s">
        <v>77</v>
      </c>
      <c r="BK190" s="203">
        <f>ROUND(I190*H190,2)</f>
        <v>0</v>
      </c>
      <c r="BL190" s="13" t="s">
        <v>87</v>
      </c>
      <c r="BM190" s="13" t="s">
        <v>404</v>
      </c>
    </row>
    <row r="191" s="1" customFormat="1" ht="30.6" customHeight="1">
      <c r="B191" s="34"/>
      <c r="C191" s="204" t="s">
        <v>72</v>
      </c>
      <c r="D191" s="204" t="s">
        <v>358</v>
      </c>
      <c r="E191" s="205" t="s">
        <v>650</v>
      </c>
      <c r="F191" s="206" t="s">
        <v>278</v>
      </c>
      <c r="G191" s="207" t="s">
        <v>138</v>
      </c>
      <c r="H191" s="208">
        <v>2</v>
      </c>
      <c r="I191" s="209"/>
      <c r="J191" s="210">
        <f>ROUND(I191*H191,2)</f>
        <v>0</v>
      </c>
      <c r="K191" s="206" t="s">
        <v>19</v>
      </c>
      <c r="L191" s="39"/>
      <c r="M191" s="211" t="s">
        <v>19</v>
      </c>
      <c r="N191" s="212" t="s">
        <v>43</v>
      </c>
      <c r="O191" s="75"/>
      <c r="P191" s="201">
        <f>O191*H191</f>
        <v>0</v>
      </c>
      <c r="Q191" s="201">
        <v>0</v>
      </c>
      <c r="R191" s="201">
        <f>Q191*H191</f>
        <v>0</v>
      </c>
      <c r="S191" s="201">
        <v>0</v>
      </c>
      <c r="T191" s="202">
        <f>S191*H191</f>
        <v>0</v>
      </c>
      <c r="AR191" s="13" t="s">
        <v>87</v>
      </c>
      <c r="AT191" s="13" t="s">
        <v>358</v>
      </c>
      <c r="AU191" s="13" t="s">
        <v>77</v>
      </c>
      <c r="AY191" s="13" t="s">
        <v>134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13" t="s">
        <v>77</v>
      </c>
      <c r="BK191" s="203">
        <f>ROUND(I191*H191,2)</f>
        <v>0</v>
      </c>
      <c r="BL191" s="13" t="s">
        <v>87</v>
      </c>
      <c r="BM191" s="13" t="s">
        <v>406</v>
      </c>
    </row>
    <row r="192" s="1" customFormat="1" ht="30.6" customHeight="1">
      <c r="B192" s="34"/>
      <c r="C192" s="204" t="s">
        <v>72</v>
      </c>
      <c r="D192" s="204" t="s">
        <v>358</v>
      </c>
      <c r="E192" s="205" t="s">
        <v>453</v>
      </c>
      <c r="F192" s="206" t="s">
        <v>281</v>
      </c>
      <c r="G192" s="207" t="s">
        <v>138</v>
      </c>
      <c r="H192" s="208">
        <v>2</v>
      </c>
      <c r="I192" s="209"/>
      <c r="J192" s="210">
        <f>ROUND(I192*H192,2)</f>
        <v>0</v>
      </c>
      <c r="K192" s="206" t="s">
        <v>19</v>
      </c>
      <c r="L192" s="39"/>
      <c r="M192" s="211" t="s">
        <v>19</v>
      </c>
      <c r="N192" s="212" t="s">
        <v>43</v>
      </c>
      <c r="O192" s="75"/>
      <c r="P192" s="201">
        <f>O192*H192</f>
        <v>0</v>
      </c>
      <c r="Q192" s="201">
        <v>0</v>
      </c>
      <c r="R192" s="201">
        <f>Q192*H192</f>
        <v>0</v>
      </c>
      <c r="S192" s="201">
        <v>0</v>
      </c>
      <c r="T192" s="202">
        <f>S192*H192</f>
        <v>0</v>
      </c>
      <c r="AR192" s="13" t="s">
        <v>87</v>
      </c>
      <c r="AT192" s="13" t="s">
        <v>358</v>
      </c>
      <c r="AU192" s="13" t="s">
        <v>77</v>
      </c>
      <c r="AY192" s="13" t="s">
        <v>134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13" t="s">
        <v>77</v>
      </c>
      <c r="BK192" s="203">
        <f>ROUND(I192*H192,2)</f>
        <v>0</v>
      </c>
      <c r="BL192" s="13" t="s">
        <v>87</v>
      </c>
      <c r="BM192" s="13" t="s">
        <v>409</v>
      </c>
    </row>
    <row r="193" s="1" customFormat="1" ht="14.4" customHeight="1">
      <c r="B193" s="34"/>
      <c r="C193" s="204" t="s">
        <v>72</v>
      </c>
      <c r="D193" s="204" t="s">
        <v>358</v>
      </c>
      <c r="E193" s="205" t="s">
        <v>455</v>
      </c>
      <c r="F193" s="206" t="s">
        <v>284</v>
      </c>
      <c r="G193" s="207" t="s">
        <v>138</v>
      </c>
      <c r="H193" s="208">
        <v>2</v>
      </c>
      <c r="I193" s="209"/>
      <c r="J193" s="210">
        <f>ROUND(I193*H193,2)</f>
        <v>0</v>
      </c>
      <c r="K193" s="206" t="s">
        <v>19</v>
      </c>
      <c r="L193" s="39"/>
      <c r="M193" s="211" t="s">
        <v>19</v>
      </c>
      <c r="N193" s="212" t="s">
        <v>43</v>
      </c>
      <c r="O193" s="75"/>
      <c r="P193" s="201">
        <f>O193*H193</f>
        <v>0</v>
      </c>
      <c r="Q193" s="201">
        <v>0</v>
      </c>
      <c r="R193" s="201">
        <f>Q193*H193</f>
        <v>0</v>
      </c>
      <c r="S193" s="201">
        <v>0</v>
      </c>
      <c r="T193" s="202">
        <f>S193*H193</f>
        <v>0</v>
      </c>
      <c r="AR193" s="13" t="s">
        <v>87</v>
      </c>
      <c r="AT193" s="13" t="s">
        <v>358</v>
      </c>
      <c r="AU193" s="13" t="s">
        <v>77</v>
      </c>
      <c r="AY193" s="13" t="s">
        <v>134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13" t="s">
        <v>77</v>
      </c>
      <c r="BK193" s="203">
        <f>ROUND(I193*H193,2)</f>
        <v>0</v>
      </c>
      <c r="BL193" s="13" t="s">
        <v>87</v>
      </c>
      <c r="BM193" s="13" t="s">
        <v>411</v>
      </c>
    </row>
    <row r="194" s="1" customFormat="1" ht="14.4" customHeight="1">
      <c r="B194" s="34"/>
      <c r="C194" s="204" t="s">
        <v>72</v>
      </c>
      <c r="D194" s="204" t="s">
        <v>358</v>
      </c>
      <c r="E194" s="205" t="s">
        <v>457</v>
      </c>
      <c r="F194" s="206" t="s">
        <v>287</v>
      </c>
      <c r="G194" s="207" t="s">
        <v>288</v>
      </c>
      <c r="H194" s="208">
        <v>2</v>
      </c>
      <c r="I194" s="209"/>
      <c r="J194" s="210">
        <f>ROUND(I194*H194,2)</f>
        <v>0</v>
      </c>
      <c r="K194" s="206" t="s">
        <v>19</v>
      </c>
      <c r="L194" s="39"/>
      <c r="M194" s="211" t="s">
        <v>19</v>
      </c>
      <c r="N194" s="212" t="s">
        <v>43</v>
      </c>
      <c r="O194" s="75"/>
      <c r="P194" s="201">
        <f>O194*H194</f>
        <v>0</v>
      </c>
      <c r="Q194" s="201">
        <v>0</v>
      </c>
      <c r="R194" s="201">
        <f>Q194*H194</f>
        <v>0</v>
      </c>
      <c r="S194" s="201">
        <v>0</v>
      </c>
      <c r="T194" s="202">
        <f>S194*H194</f>
        <v>0</v>
      </c>
      <c r="AR194" s="13" t="s">
        <v>87</v>
      </c>
      <c r="AT194" s="13" t="s">
        <v>358</v>
      </c>
      <c r="AU194" s="13" t="s">
        <v>77</v>
      </c>
      <c r="AY194" s="13" t="s">
        <v>134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13" t="s">
        <v>77</v>
      </c>
      <c r="BK194" s="203">
        <f>ROUND(I194*H194,2)</f>
        <v>0</v>
      </c>
      <c r="BL194" s="13" t="s">
        <v>87</v>
      </c>
      <c r="BM194" s="13" t="s">
        <v>413</v>
      </c>
    </row>
    <row r="195" s="1" customFormat="1" ht="14.4" customHeight="1">
      <c r="B195" s="34"/>
      <c r="C195" s="204" t="s">
        <v>72</v>
      </c>
      <c r="D195" s="204" t="s">
        <v>358</v>
      </c>
      <c r="E195" s="205" t="s">
        <v>459</v>
      </c>
      <c r="F195" s="206" t="s">
        <v>291</v>
      </c>
      <c r="G195" s="207" t="s">
        <v>288</v>
      </c>
      <c r="H195" s="208">
        <v>2</v>
      </c>
      <c r="I195" s="209"/>
      <c r="J195" s="210">
        <f>ROUND(I195*H195,2)</f>
        <v>0</v>
      </c>
      <c r="K195" s="206" t="s">
        <v>19</v>
      </c>
      <c r="L195" s="39"/>
      <c r="M195" s="211" t="s">
        <v>19</v>
      </c>
      <c r="N195" s="212" t="s">
        <v>43</v>
      </c>
      <c r="O195" s="75"/>
      <c r="P195" s="201">
        <f>O195*H195</f>
        <v>0</v>
      </c>
      <c r="Q195" s="201">
        <v>0</v>
      </c>
      <c r="R195" s="201">
        <f>Q195*H195</f>
        <v>0</v>
      </c>
      <c r="S195" s="201">
        <v>0</v>
      </c>
      <c r="T195" s="202">
        <f>S195*H195</f>
        <v>0</v>
      </c>
      <c r="AR195" s="13" t="s">
        <v>87</v>
      </c>
      <c r="AT195" s="13" t="s">
        <v>358</v>
      </c>
      <c r="AU195" s="13" t="s">
        <v>77</v>
      </c>
      <c r="AY195" s="13" t="s">
        <v>134</v>
      </c>
      <c r="BE195" s="203">
        <f>IF(N195="základní",J195,0)</f>
        <v>0</v>
      </c>
      <c r="BF195" s="203">
        <f>IF(N195="snížená",J195,0)</f>
        <v>0</v>
      </c>
      <c r="BG195" s="203">
        <f>IF(N195="zákl. přenesená",J195,0)</f>
        <v>0</v>
      </c>
      <c r="BH195" s="203">
        <f>IF(N195="sníž. přenesená",J195,0)</f>
        <v>0</v>
      </c>
      <c r="BI195" s="203">
        <f>IF(N195="nulová",J195,0)</f>
        <v>0</v>
      </c>
      <c r="BJ195" s="13" t="s">
        <v>77</v>
      </c>
      <c r="BK195" s="203">
        <f>ROUND(I195*H195,2)</f>
        <v>0</v>
      </c>
      <c r="BL195" s="13" t="s">
        <v>87</v>
      </c>
      <c r="BM195" s="13" t="s">
        <v>415</v>
      </c>
    </row>
    <row r="196" s="1" customFormat="1" ht="14.4" customHeight="1">
      <c r="B196" s="34"/>
      <c r="C196" s="204" t="s">
        <v>72</v>
      </c>
      <c r="D196" s="204" t="s">
        <v>358</v>
      </c>
      <c r="E196" s="205" t="s">
        <v>461</v>
      </c>
      <c r="F196" s="206" t="s">
        <v>462</v>
      </c>
      <c r="G196" s="207" t="s">
        <v>288</v>
      </c>
      <c r="H196" s="208">
        <v>1</v>
      </c>
      <c r="I196" s="209"/>
      <c r="J196" s="210">
        <f>ROUND(I196*H196,2)</f>
        <v>0</v>
      </c>
      <c r="K196" s="206" t="s">
        <v>19</v>
      </c>
      <c r="L196" s="39"/>
      <c r="M196" s="211" t="s">
        <v>19</v>
      </c>
      <c r="N196" s="212" t="s">
        <v>43</v>
      </c>
      <c r="O196" s="75"/>
      <c r="P196" s="201">
        <f>O196*H196</f>
        <v>0</v>
      </c>
      <c r="Q196" s="201">
        <v>0</v>
      </c>
      <c r="R196" s="201">
        <f>Q196*H196</f>
        <v>0</v>
      </c>
      <c r="S196" s="201">
        <v>0</v>
      </c>
      <c r="T196" s="202">
        <f>S196*H196</f>
        <v>0</v>
      </c>
      <c r="AR196" s="13" t="s">
        <v>87</v>
      </c>
      <c r="AT196" s="13" t="s">
        <v>358</v>
      </c>
      <c r="AU196" s="13" t="s">
        <v>77</v>
      </c>
      <c r="AY196" s="13" t="s">
        <v>134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13" t="s">
        <v>77</v>
      </c>
      <c r="BK196" s="203">
        <f>ROUND(I196*H196,2)</f>
        <v>0</v>
      </c>
      <c r="BL196" s="13" t="s">
        <v>87</v>
      </c>
      <c r="BM196" s="13" t="s">
        <v>417</v>
      </c>
    </row>
    <row r="197" s="1" customFormat="1" ht="14.4" customHeight="1">
      <c r="B197" s="34"/>
      <c r="C197" s="204" t="s">
        <v>72</v>
      </c>
      <c r="D197" s="204" t="s">
        <v>358</v>
      </c>
      <c r="E197" s="205" t="s">
        <v>464</v>
      </c>
      <c r="F197" s="206" t="s">
        <v>465</v>
      </c>
      <c r="G197" s="207" t="s">
        <v>288</v>
      </c>
      <c r="H197" s="208">
        <v>1</v>
      </c>
      <c r="I197" s="209"/>
      <c r="J197" s="210">
        <f>ROUND(I197*H197,2)</f>
        <v>0</v>
      </c>
      <c r="K197" s="206" t="s">
        <v>19</v>
      </c>
      <c r="L197" s="39"/>
      <c r="M197" s="211" t="s">
        <v>19</v>
      </c>
      <c r="N197" s="212" t="s">
        <v>43</v>
      </c>
      <c r="O197" s="75"/>
      <c r="P197" s="201">
        <f>O197*H197</f>
        <v>0</v>
      </c>
      <c r="Q197" s="201">
        <v>0</v>
      </c>
      <c r="R197" s="201">
        <f>Q197*H197</f>
        <v>0</v>
      </c>
      <c r="S197" s="201">
        <v>0</v>
      </c>
      <c r="T197" s="202">
        <f>S197*H197</f>
        <v>0</v>
      </c>
      <c r="AR197" s="13" t="s">
        <v>87</v>
      </c>
      <c r="AT197" s="13" t="s">
        <v>358</v>
      </c>
      <c r="AU197" s="13" t="s">
        <v>77</v>
      </c>
      <c r="AY197" s="13" t="s">
        <v>134</v>
      </c>
      <c r="BE197" s="203">
        <f>IF(N197="základní",J197,0)</f>
        <v>0</v>
      </c>
      <c r="BF197" s="203">
        <f>IF(N197="snížená",J197,0)</f>
        <v>0</v>
      </c>
      <c r="BG197" s="203">
        <f>IF(N197="zákl. přenesená",J197,0)</f>
        <v>0</v>
      </c>
      <c r="BH197" s="203">
        <f>IF(N197="sníž. přenesená",J197,0)</f>
        <v>0</v>
      </c>
      <c r="BI197" s="203">
        <f>IF(N197="nulová",J197,0)</f>
        <v>0</v>
      </c>
      <c r="BJ197" s="13" t="s">
        <v>77</v>
      </c>
      <c r="BK197" s="203">
        <f>ROUND(I197*H197,2)</f>
        <v>0</v>
      </c>
      <c r="BL197" s="13" t="s">
        <v>87</v>
      </c>
      <c r="BM197" s="13" t="s">
        <v>419</v>
      </c>
    </row>
    <row r="198" s="1" customFormat="1" ht="20.4" customHeight="1">
      <c r="B198" s="34"/>
      <c r="C198" s="204" t="s">
        <v>72</v>
      </c>
      <c r="D198" s="204" t="s">
        <v>358</v>
      </c>
      <c r="E198" s="205" t="s">
        <v>467</v>
      </c>
      <c r="F198" s="206" t="s">
        <v>294</v>
      </c>
      <c r="G198" s="207" t="s">
        <v>138</v>
      </c>
      <c r="H198" s="208">
        <v>1</v>
      </c>
      <c r="I198" s="209"/>
      <c r="J198" s="210">
        <f>ROUND(I198*H198,2)</f>
        <v>0</v>
      </c>
      <c r="K198" s="206" t="s">
        <v>19</v>
      </c>
      <c r="L198" s="39"/>
      <c r="M198" s="211" t="s">
        <v>19</v>
      </c>
      <c r="N198" s="212" t="s">
        <v>43</v>
      </c>
      <c r="O198" s="75"/>
      <c r="P198" s="201">
        <f>O198*H198</f>
        <v>0</v>
      </c>
      <c r="Q198" s="201">
        <v>0</v>
      </c>
      <c r="R198" s="201">
        <f>Q198*H198</f>
        <v>0</v>
      </c>
      <c r="S198" s="201">
        <v>0</v>
      </c>
      <c r="T198" s="202">
        <f>S198*H198</f>
        <v>0</v>
      </c>
      <c r="AR198" s="13" t="s">
        <v>87</v>
      </c>
      <c r="AT198" s="13" t="s">
        <v>358</v>
      </c>
      <c r="AU198" s="13" t="s">
        <v>77</v>
      </c>
      <c r="AY198" s="13" t="s">
        <v>134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13" t="s">
        <v>77</v>
      </c>
      <c r="BK198" s="203">
        <f>ROUND(I198*H198,2)</f>
        <v>0</v>
      </c>
      <c r="BL198" s="13" t="s">
        <v>87</v>
      </c>
      <c r="BM198" s="13" t="s">
        <v>422</v>
      </c>
    </row>
    <row r="199" s="9" customFormat="1" ht="25.92" customHeight="1">
      <c r="B199" s="177"/>
      <c r="C199" s="178"/>
      <c r="D199" s="179" t="s">
        <v>71</v>
      </c>
      <c r="E199" s="180" t="s">
        <v>296</v>
      </c>
      <c r="F199" s="180" t="s">
        <v>297</v>
      </c>
      <c r="G199" s="178"/>
      <c r="H199" s="178"/>
      <c r="I199" s="181"/>
      <c r="J199" s="182">
        <f>BK199</f>
        <v>0</v>
      </c>
      <c r="K199" s="178"/>
      <c r="L199" s="183"/>
      <c r="M199" s="184"/>
      <c r="N199" s="185"/>
      <c r="O199" s="185"/>
      <c r="P199" s="186">
        <f>SUM(P200:P209)</f>
        <v>0</v>
      </c>
      <c r="Q199" s="185"/>
      <c r="R199" s="186">
        <f>SUM(R200:R209)</f>
        <v>0</v>
      </c>
      <c r="S199" s="185"/>
      <c r="T199" s="187">
        <f>SUM(T200:T209)</f>
        <v>0</v>
      </c>
      <c r="AR199" s="188" t="s">
        <v>77</v>
      </c>
      <c r="AT199" s="189" t="s">
        <v>71</v>
      </c>
      <c r="AU199" s="189" t="s">
        <v>72</v>
      </c>
      <c r="AY199" s="188" t="s">
        <v>134</v>
      </c>
      <c r="BK199" s="190">
        <f>SUM(BK200:BK209)</f>
        <v>0</v>
      </c>
    </row>
    <row r="200" s="1" customFormat="1" ht="14.4" customHeight="1">
      <c r="B200" s="34"/>
      <c r="C200" s="204" t="s">
        <v>72</v>
      </c>
      <c r="D200" s="204" t="s">
        <v>358</v>
      </c>
      <c r="E200" s="205" t="s">
        <v>469</v>
      </c>
      <c r="F200" s="206" t="s">
        <v>299</v>
      </c>
      <c r="G200" s="207" t="s">
        <v>138</v>
      </c>
      <c r="H200" s="208">
        <v>5</v>
      </c>
      <c r="I200" s="209"/>
      <c r="J200" s="210">
        <f>ROUND(I200*H200,2)</f>
        <v>0</v>
      </c>
      <c r="K200" s="206" t="s">
        <v>19</v>
      </c>
      <c r="L200" s="39"/>
      <c r="M200" s="211" t="s">
        <v>19</v>
      </c>
      <c r="N200" s="212" t="s">
        <v>43</v>
      </c>
      <c r="O200" s="75"/>
      <c r="P200" s="201">
        <f>O200*H200</f>
        <v>0</v>
      </c>
      <c r="Q200" s="201">
        <v>0</v>
      </c>
      <c r="R200" s="201">
        <f>Q200*H200</f>
        <v>0</v>
      </c>
      <c r="S200" s="201">
        <v>0</v>
      </c>
      <c r="T200" s="202">
        <f>S200*H200</f>
        <v>0</v>
      </c>
      <c r="AR200" s="13" t="s">
        <v>87</v>
      </c>
      <c r="AT200" s="13" t="s">
        <v>358</v>
      </c>
      <c r="AU200" s="13" t="s">
        <v>77</v>
      </c>
      <c r="AY200" s="13" t="s">
        <v>134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13" t="s">
        <v>77</v>
      </c>
      <c r="BK200" s="203">
        <f>ROUND(I200*H200,2)</f>
        <v>0</v>
      </c>
      <c r="BL200" s="13" t="s">
        <v>87</v>
      </c>
      <c r="BM200" s="13" t="s">
        <v>424</v>
      </c>
    </row>
    <row r="201" s="1" customFormat="1" ht="14.4" customHeight="1">
      <c r="B201" s="34"/>
      <c r="C201" s="204" t="s">
        <v>72</v>
      </c>
      <c r="D201" s="204" t="s">
        <v>358</v>
      </c>
      <c r="E201" s="205" t="s">
        <v>471</v>
      </c>
      <c r="F201" s="206" t="s">
        <v>302</v>
      </c>
      <c r="G201" s="207" t="s">
        <v>138</v>
      </c>
      <c r="H201" s="208">
        <v>1</v>
      </c>
      <c r="I201" s="209"/>
      <c r="J201" s="210">
        <f>ROUND(I201*H201,2)</f>
        <v>0</v>
      </c>
      <c r="K201" s="206" t="s">
        <v>19</v>
      </c>
      <c r="L201" s="39"/>
      <c r="M201" s="211" t="s">
        <v>19</v>
      </c>
      <c r="N201" s="212" t="s">
        <v>43</v>
      </c>
      <c r="O201" s="75"/>
      <c r="P201" s="201">
        <f>O201*H201</f>
        <v>0</v>
      </c>
      <c r="Q201" s="201">
        <v>0</v>
      </c>
      <c r="R201" s="201">
        <f>Q201*H201</f>
        <v>0</v>
      </c>
      <c r="S201" s="201">
        <v>0</v>
      </c>
      <c r="T201" s="202">
        <f>S201*H201</f>
        <v>0</v>
      </c>
      <c r="AR201" s="13" t="s">
        <v>87</v>
      </c>
      <c r="AT201" s="13" t="s">
        <v>358</v>
      </c>
      <c r="AU201" s="13" t="s">
        <v>77</v>
      </c>
      <c r="AY201" s="13" t="s">
        <v>134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13" t="s">
        <v>77</v>
      </c>
      <c r="BK201" s="203">
        <f>ROUND(I201*H201,2)</f>
        <v>0</v>
      </c>
      <c r="BL201" s="13" t="s">
        <v>87</v>
      </c>
      <c r="BM201" s="13" t="s">
        <v>427</v>
      </c>
    </row>
    <row r="202" s="1" customFormat="1" ht="14.4" customHeight="1">
      <c r="B202" s="34"/>
      <c r="C202" s="204" t="s">
        <v>72</v>
      </c>
      <c r="D202" s="204" t="s">
        <v>358</v>
      </c>
      <c r="E202" s="205" t="s">
        <v>473</v>
      </c>
      <c r="F202" s="206" t="s">
        <v>305</v>
      </c>
      <c r="G202" s="207" t="s">
        <v>138</v>
      </c>
      <c r="H202" s="208">
        <v>1</v>
      </c>
      <c r="I202" s="209"/>
      <c r="J202" s="210">
        <f>ROUND(I202*H202,2)</f>
        <v>0</v>
      </c>
      <c r="K202" s="206" t="s">
        <v>19</v>
      </c>
      <c r="L202" s="39"/>
      <c r="M202" s="211" t="s">
        <v>19</v>
      </c>
      <c r="N202" s="212" t="s">
        <v>43</v>
      </c>
      <c r="O202" s="75"/>
      <c r="P202" s="201">
        <f>O202*H202</f>
        <v>0</v>
      </c>
      <c r="Q202" s="201">
        <v>0</v>
      </c>
      <c r="R202" s="201">
        <f>Q202*H202</f>
        <v>0</v>
      </c>
      <c r="S202" s="201">
        <v>0</v>
      </c>
      <c r="T202" s="202">
        <f>S202*H202</f>
        <v>0</v>
      </c>
      <c r="AR202" s="13" t="s">
        <v>87</v>
      </c>
      <c r="AT202" s="13" t="s">
        <v>358</v>
      </c>
      <c r="AU202" s="13" t="s">
        <v>77</v>
      </c>
      <c r="AY202" s="13" t="s">
        <v>134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13" t="s">
        <v>77</v>
      </c>
      <c r="BK202" s="203">
        <f>ROUND(I202*H202,2)</f>
        <v>0</v>
      </c>
      <c r="BL202" s="13" t="s">
        <v>87</v>
      </c>
      <c r="BM202" s="13" t="s">
        <v>429</v>
      </c>
    </row>
    <row r="203" s="1" customFormat="1" ht="20.4" customHeight="1">
      <c r="B203" s="34"/>
      <c r="C203" s="204" t="s">
        <v>72</v>
      </c>
      <c r="D203" s="204" t="s">
        <v>358</v>
      </c>
      <c r="E203" s="205" t="s">
        <v>475</v>
      </c>
      <c r="F203" s="206" t="s">
        <v>308</v>
      </c>
      <c r="G203" s="207" t="s">
        <v>138</v>
      </c>
      <c r="H203" s="208">
        <v>5</v>
      </c>
      <c r="I203" s="209"/>
      <c r="J203" s="210">
        <f>ROUND(I203*H203,2)</f>
        <v>0</v>
      </c>
      <c r="K203" s="206" t="s">
        <v>19</v>
      </c>
      <c r="L203" s="39"/>
      <c r="M203" s="211" t="s">
        <v>19</v>
      </c>
      <c r="N203" s="212" t="s">
        <v>43</v>
      </c>
      <c r="O203" s="75"/>
      <c r="P203" s="201">
        <f>O203*H203</f>
        <v>0</v>
      </c>
      <c r="Q203" s="201">
        <v>0</v>
      </c>
      <c r="R203" s="201">
        <f>Q203*H203</f>
        <v>0</v>
      </c>
      <c r="S203" s="201">
        <v>0</v>
      </c>
      <c r="T203" s="202">
        <f>S203*H203</f>
        <v>0</v>
      </c>
      <c r="AR203" s="13" t="s">
        <v>87</v>
      </c>
      <c r="AT203" s="13" t="s">
        <v>358</v>
      </c>
      <c r="AU203" s="13" t="s">
        <v>77</v>
      </c>
      <c r="AY203" s="13" t="s">
        <v>134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13" t="s">
        <v>77</v>
      </c>
      <c r="BK203" s="203">
        <f>ROUND(I203*H203,2)</f>
        <v>0</v>
      </c>
      <c r="BL203" s="13" t="s">
        <v>87</v>
      </c>
      <c r="BM203" s="13" t="s">
        <v>431</v>
      </c>
    </row>
    <row r="204" s="1" customFormat="1" ht="14.4" customHeight="1">
      <c r="B204" s="34"/>
      <c r="C204" s="204" t="s">
        <v>72</v>
      </c>
      <c r="D204" s="204" t="s">
        <v>358</v>
      </c>
      <c r="E204" s="205" t="s">
        <v>477</v>
      </c>
      <c r="F204" s="206" t="s">
        <v>311</v>
      </c>
      <c r="G204" s="207" t="s">
        <v>138</v>
      </c>
      <c r="H204" s="208">
        <v>1</v>
      </c>
      <c r="I204" s="209"/>
      <c r="J204" s="210">
        <f>ROUND(I204*H204,2)</f>
        <v>0</v>
      </c>
      <c r="K204" s="206" t="s">
        <v>19</v>
      </c>
      <c r="L204" s="39"/>
      <c r="M204" s="211" t="s">
        <v>19</v>
      </c>
      <c r="N204" s="212" t="s">
        <v>43</v>
      </c>
      <c r="O204" s="75"/>
      <c r="P204" s="201">
        <f>O204*H204</f>
        <v>0</v>
      </c>
      <c r="Q204" s="201">
        <v>0</v>
      </c>
      <c r="R204" s="201">
        <f>Q204*H204</f>
        <v>0</v>
      </c>
      <c r="S204" s="201">
        <v>0</v>
      </c>
      <c r="T204" s="202">
        <f>S204*H204</f>
        <v>0</v>
      </c>
      <c r="AR204" s="13" t="s">
        <v>87</v>
      </c>
      <c r="AT204" s="13" t="s">
        <v>358</v>
      </c>
      <c r="AU204" s="13" t="s">
        <v>77</v>
      </c>
      <c r="AY204" s="13" t="s">
        <v>134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13" t="s">
        <v>77</v>
      </c>
      <c r="BK204" s="203">
        <f>ROUND(I204*H204,2)</f>
        <v>0</v>
      </c>
      <c r="BL204" s="13" t="s">
        <v>87</v>
      </c>
      <c r="BM204" s="13" t="s">
        <v>434</v>
      </c>
    </row>
    <row r="205" s="1" customFormat="1" ht="30.6" customHeight="1">
      <c r="B205" s="34"/>
      <c r="C205" s="204" t="s">
        <v>72</v>
      </c>
      <c r="D205" s="204" t="s">
        <v>358</v>
      </c>
      <c r="E205" s="205" t="s">
        <v>635</v>
      </c>
      <c r="F205" s="206" t="s">
        <v>278</v>
      </c>
      <c r="G205" s="207" t="s">
        <v>138</v>
      </c>
      <c r="H205" s="208">
        <v>1</v>
      </c>
      <c r="I205" s="209"/>
      <c r="J205" s="210">
        <f>ROUND(I205*H205,2)</f>
        <v>0</v>
      </c>
      <c r="K205" s="206" t="s">
        <v>19</v>
      </c>
      <c r="L205" s="39"/>
      <c r="M205" s="211" t="s">
        <v>19</v>
      </c>
      <c r="N205" s="212" t="s">
        <v>43</v>
      </c>
      <c r="O205" s="75"/>
      <c r="P205" s="201">
        <f>O205*H205</f>
        <v>0</v>
      </c>
      <c r="Q205" s="201">
        <v>0</v>
      </c>
      <c r="R205" s="201">
        <f>Q205*H205</f>
        <v>0</v>
      </c>
      <c r="S205" s="201">
        <v>0</v>
      </c>
      <c r="T205" s="202">
        <f>S205*H205</f>
        <v>0</v>
      </c>
      <c r="AR205" s="13" t="s">
        <v>87</v>
      </c>
      <c r="AT205" s="13" t="s">
        <v>358</v>
      </c>
      <c r="AU205" s="13" t="s">
        <v>77</v>
      </c>
      <c r="AY205" s="13" t="s">
        <v>134</v>
      </c>
      <c r="BE205" s="203">
        <f>IF(N205="základní",J205,0)</f>
        <v>0</v>
      </c>
      <c r="BF205" s="203">
        <f>IF(N205="snížená",J205,0)</f>
        <v>0</v>
      </c>
      <c r="BG205" s="203">
        <f>IF(N205="zákl. přenesená",J205,0)</f>
        <v>0</v>
      </c>
      <c r="BH205" s="203">
        <f>IF(N205="sníž. přenesená",J205,0)</f>
        <v>0</v>
      </c>
      <c r="BI205" s="203">
        <f>IF(N205="nulová",J205,0)</f>
        <v>0</v>
      </c>
      <c r="BJ205" s="13" t="s">
        <v>77</v>
      </c>
      <c r="BK205" s="203">
        <f>ROUND(I205*H205,2)</f>
        <v>0</v>
      </c>
      <c r="BL205" s="13" t="s">
        <v>87</v>
      </c>
      <c r="BM205" s="13" t="s">
        <v>436</v>
      </c>
    </row>
    <row r="206" s="1" customFormat="1" ht="14.4" customHeight="1">
      <c r="B206" s="34"/>
      <c r="C206" s="204" t="s">
        <v>72</v>
      </c>
      <c r="D206" s="204" t="s">
        <v>358</v>
      </c>
      <c r="E206" s="205" t="s">
        <v>480</v>
      </c>
      <c r="F206" s="206" t="s">
        <v>315</v>
      </c>
      <c r="G206" s="207" t="s">
        <v>138</v>
      </c>
      <c r="H206" s="208">
        <v>4</v>
      </c>
      <c r="I206" s="209"/>
      <c r="J206" s="210">
        <f>ROUND(I206*H206,2)</f>
        <v>0</v>
      </c>
      <c r="K206" s="206" t="s">
        <v>19</v>
      </c>
      <c r="L206" s="39"/>
      <c r="M206" s="211" t="s">
        <v>19</v>
      </c>
      <c r="N206" s="212" t="s">
        <v>43</v>
      </c>
      <c r="O206" s="75"/>
      <c r="P206" s="201">
        <f>O206*H206</f>
        <v>0</v>
      </c>
      <c r="Q206" s="201">
        <v>0</v>
      </c>
      <c r="R206" s="201">
        <f>Q206*H206</f>
        <v>0</v>
      </c>
      <c r="S206" s="201">
        <v>0</v>
      </c>
      <c r="T206" s="202">
        <f>S206*H206</f>
        <v>0</v>
      </c>
      <c r="AR206" s="13" t="s">
        <v>87</v>
      </c>
      <c r="AT206" s="13" t="s">
        <v>358</v>
      </c>
      <c r="AU206" s="13" t="s">
        <v>77</v>
      </c>
      <c r="AY206" s="13" t="s">
        <v>134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13" t="s">
        <v>77</v>
      </c>
      <c r="BK206" s="203">
        <f>ROUND(I206*H206,2)</f>
        <v>0</v>
      </c>
      <c r="BL206" s="13" t="s">
        <v>87</v>
      </c>
      <c r="BM206" s="13" t="s">
        <v>438</v>
      </c>
    </row>
    <row r="207" s="1" customFormat="1" ht="14.4" customHeight="1">
      <c r="B207" s="34"/>
      <c r="C207" s="204" t="s">
        <v>72</v>
      </c>
      <c r="D207" s="204" t="s">
        <v>358</v>
      </c>
      <c r="E207" s="205" t="s">
        <v>482</v>
      </c>
      <c r="F207" s="206" t="s">
        <v>318</v>
      </c>
      <c r="G207" s="207" t="s">
        <v>138</v>
      </c>
      <c r="H207" s="208">
        <v>6</v>
      </c>
      <c r="I207" s="209"/>
      <c r="J207" s="210">
        <f>ROUND(I207*H207,2)</f>
        <v>0</v>
      </c>
      <c r="K207" s="206" t="s">
        <v>19</v>
      </c>
      <c r="L207" s="39"/>
      <c r="M207" s="211" t="s">
        <v>19</v>
      </c>
      <c r="N207" s="212" t="s">
        <v>43</v>
      </c>
      <c r="O207" s="75"/>
      <c r="P207" s="201">
        <f>O207*H207</f>
        <v>0</v>
      </c>
      <c r="Q207" s="201">
        <v>0</v>
      </c>
      <c r="R207" s="201">
        <f>Q207*H207</f>
        <v>0</v>
      </c>
      <c r="S207" s="201">
        <v>0</v>
      </c>
      <c r="T207" s="202">
        <f>S207*H207</f>
        <v>0</v>
      </c>
      <c r="AR207" s="13" t="s">
        <v>87</v>
      </c>
      <c r="AT207" s="13" t="s">
        <v>358</v>
      </c>
      <c r="AU207" s="13" t="s">
        <v>77</v>
      </c>
      <c r="AY207" s="13" t="s">
        <v>134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13" t="s">
        <v>77</v>
      </c>
      <c r="BK207" s="203">
        <f>ROUND(I207*H207,2)</f>
        <v>0</v>
      </c>
      <c r="BL207" s="13" t="s">
        <v>87</v>
      </c>
      <c r="BM207" s="13" t="s">
        <v>440</v>
      </c>
    </row>
    <row r="208" s="1" customFormat="1" ht="14.4" customHeight="1">
      <c r="B208" s="34"/>
      <c r="C208" s="204" t="s">
        <v>72</v>
      </c>
      <c r="D208" s="204" t="s">
        <v>358</v>
      </c>
      <c r="E208" s="205" t="s">
        <v>484</v>
      </c>
      <c r="F208" s="206" t="s">
        <v>321</v>
      </c>
      <c r="G208" s="207" t="s">
        <v>138</v>
      </c>
      <c r="H208" s="208">
        <v>6</v>
      </c>
      <c r="I208" s="209"/>
      <c r="J208" s="210">
        <f>ROUND(I208*H208,2)</f>
        <v>0</v>
      </c>
      <c r="K208" s="206" t="s">
        <v>19</v>
      </c>
      <c r="L208" s="39"/>
      <c r="M208" s="211" t="s">
        <v>19</v>
      </c>
      <c r="N208" s="212" t="s">
        <v>43</v>
      </c>
      <c r="O208" s="75"/>
      <c r="P208" s="201">
        <f>O208*H208</f>
        <v>0</v>
      </c>
      <c r="Q208" s="201">
        <v>0</v>
      </c>
      <c r="R208" s="201">
        <f>Q208*H208</f>
        <v>0</v>
      </c>
      <c r="S208" s="201">
        <v>0</v>
      </c>
      <c r="T208" s="202">
        <f>S208*H208</f>
        <v>0</v>
      </c>
      <c r="AR208" s="13" t="s">
        <v>87</v>
      </c>
      <c r="AT208" s="13" t="s">
        <v>358</v>
      </c>
      <c r="AU208" s="13" t="s">
        <v>77</v>
      </c>
      <c r="AY208" s="13" t="s">
        <v>134</v>
      </c>
      <c r="BE208" s="203">
        <f>IF(N208="základní",J208,0)</f>
        <v>0</v>
      </c>
      <c r="BF208" s="203">
        <f>IF(N208="snížená",J208,0)</f>
        <v>0</v>
      </c>
      <c r="BG208" s="203">
        <f>IF(N208="zákl. přenesená",J208,0)</f>
        <v>0</v>
      </c>
      <c r="BH208" s="203">
        <f>IF(N208="sníž. přenesená",J208,0)</f>
        <v>0</v>
      </c>
      <c r="BI208" s="203">
        <f>IF(N208="nulová",J208,0)</f>
        <v>0</v>
      </c>
      <c r="BJ208" s="13" t="s">
        <v>77</v>
      </c>
      <c r="BK208" s="203">
        <f>ROUND(I208*H208,2)</f>
        <v>0</v>
      </c>
      <c r="BL208" s="13" t="s">
        <v>87</v>
      </c>
      <c r="BM208" s="13" t="s">
        <v>442</v>
      </c>
    </row>
    <row r="209" s="1" customFormat="1" ht="14.4" customHeight="1">
      <c r="B209" s="34"/>
      <c r="C209" s="204" t="s">
        <v>72</v>
      </c>
      <c r="D209" s="204" t="s">
        <v>358</v>
      </c>
      <c r="E209" s="205" t="s">
        <v>486</v>
      </c>
      <c r="F209" s="206" t="s">
        <v>324</v>
      </c>
      <c r="G209" s="207" t="s">
        <v>138</v>
      </c>
      <c r="H209" s="208">
        <v>6</v>
      </c>
      <c r="I209" s="209"/>
      <c r="J209" s="210">
        <f>ROUND(I209*H209,2)</f>
        <v>0</v>
      </c>
      <c r="K209" s="206" t="s">
        <v>19</v>
      </c>
      <c r="L209" s="39"/>
      <c r="M209" s="211" t="s">
        <v>19</v>
      </c>
      <c r="N209" s="212" t="s">
        <v>43</v>
      </c>
      <c r="O209" s="75"/>
      <c r="P209" s="201">
        <f>O209*H209</f>
        <v>0</v>
      </c>
      <c r="Q209" s="201">
        <v>0</v>
      </c>
      <c r="R209" s="201">
        <f>Q209*H209</f>
        <v>0</v>
      </c>
      <c r="S209" s="201">
        <v>0</v>
      </c>
      <c r="T209" s="202">
        <f>S209*H209</f>
        <v>0</v>
      </c>
      <c r="AR209" s="13" t="s">
        <v>87</v>
      </c>
      <c r="AT209" s="13" t="s">
        <v>358</v>
      </c>
      <c r="AU209" s="13" t="s">
        <v>77</v>
      </c>
      <c r="AY209" s="13" t="s">
        <v>134</v>
      </c>
      <c r="BE209" s="203">
        <f>IF(N209="základní",J209,0)</f>
        <v>0</v>
      </c>
      <c r="BF209" s="203">
        <f>IF(N209="snížená",J209,0)</f>
        <v>0</v>
      </c>
      <c r="BG209" s="203">
        <f>IF(N209="zákl. přenesená",J209,0)</f>
        <v>0</v>
      </c>
      <c r="BH209" s="203">
        <f>IF(N209="sníž. přenesená",J209,0)</f>
        <v>0</v>
      </c>
      <c r="BI209" s="203">
        <f>IF(N209="nulová",J209,0)</f>
        <v>0</v>
      </c>
      <c r="BJ209" s="13" t="s">
        <v>77</v>
      </c>
      <c r="BK209" s="203">
        <f>ROUND(I209*H209,2)</f>
        <v>0</v>
      </c>
      <c r="BL209" s="13" t="s">
        <v>87</v>
      </c>
      <c r="BM209" s="13" t="s">
        <v>445</v>
      </c>
    </row>
    <row r="210" s="9" customFormat="1" ht="25.92" customHeight="1">
      <c r="B210" s="177"/>
      <c r="C210" s="178"/>
      <c r="D210" s="179" t="s">
        <v>71</v>
      </c>
      <c r="E210" s="180" t="s">
        <v>326</v>
      </c>
      <c r="F210" s="180" t="s">
        <v>327</v>
      </c>
      <c r="G210" s="178"/>
      <c r="H210" s="178"/>
      <c r="I210" s="181"/>
      <c r="J210" s="182">
        <f>BK210</f>
        <v>0</v>
      </c>
      <c r="K210" s="178"/>
      <c r="L210" s="183"/>
      <c r="M210" s="184"/>
      <c r="N210" s="185"/>
      <c r="O210" s="185"/>
      <c r="P210" s="186">
        <f>SUM(P211:P229)</f>
        <v>0</v>
      </c>
      <c r="Q210" s="185"/>
      <c r="R210" s="186">
        <f>SUM(R211:R229)</f>
        <v>0</v>
      </c>
      <c r="S210" s="185"/>
      <c r="T210" s="187">
        <f>SUM(T211:T229)</f>
        <v>0</v>
      </c>
      <c r="AR210" s="188" t="s">
        <v>77</v>
      </c>
      <c r="AT210" s="189" t="s">
        <v>71</v>
      </c>
      <c r="AU210" s="189" t="s">
        <v>72</v>
      </c>
      <c r="AY210" s="188" t="s">
        <v>134</v>
      </c>
      <c r="BK210" s="190">
        <f>SUM(BK211:BK229)</f>
        <v>0</v>
      </c>
    </row>
    <row r="211" s="1" customFormat="1" ht="14.4" customHeight="1">
      <c r="B211" s="34"/>
      <c r="C211" s="204" t="s">
        <v>72</v>
      </c>
      <c r="D211" s="204" t="s">
        <v>358</v>
      </c>
      <c r="E211" s="205" t="s">
        <v>488</v>
      </c>
      <c r="F211" s="206" t="s">
        <v>489</v>
      </c>
      <c r="G211" s="207" t="s">
        <v>150</v>
      </c>
      <c r="H211" s="208">
        <v>10</v>
      </c>
      <c r="I211" s="209"/>
      <c r="J211" s="210">
        <f>ROUND(I211*H211,2)</f>
        <v>0</v>
      </c>
      <c r="K211" s="206" t="s">
        <v>19</v>
      </c>
      <c r="L211" s="39"/>
      <c r="M211" s="211" t="s">
        <v>19</v>
      </c>
      <c r="N211" s="212" t="s">
        <v>43</v>
      </c>
      <c r="O211" s="75"/>
      <c r="P211" s="201">
        <f>O211*H211</f>
        <v>0</v>
      </c>
      <c r="Q211" s="201">
        <v>0</v>
      </c>
      <c r="R211" s="201">
        <f>Q211*H211</f>
        <v>0</v>
      </c>
      <c r="S211" s="201">
        <v>0</v>
      </c>
      <c r="T211" s="202">
        <f>S211*H211</f>
        <v>0</v>
      </c>
      <c r="AR211" s="13" t="s">
        <v>87</v>
      </c>
      <c r="AT211" s="13" t="s">
        <v>358</v>
      </c>
      <c r="AU211" s="13" t="s">
        <v>77</v>
      </c>
      <c r="AY211" s="13" t="s">
        <v>134</v>
      </c>
      <c r="BE211" s="203">
        <f>IF(N211="základní",J211,0)</f>
        <v>0</v>
      </c>
      <c r="BF211" s="203">
        <f>IF(N211="snížená",J211,0)</f>
        <v>0</v>
      </c>
      <c r="BG211" s="203">
        <f>IF(N211="zákl. přenesená",J211,0)</f>
        <v>0</v>
      </c>
      <c r="BH211" s="203">
        <f>IF(N211="sníž. přenesená",J211,0)</f>
        <v>0</v>
      </c>
      <c r="BI211" s="203">
        <f>IF(N211="nulová",J211,0)</f>
        <v>0</v>
      </c>
      <c r="BJ211" s="13" t="s">
        <v>77</v>
      </c>
      <c r="BK211" s="203">
        <f>ROUND(I211*H211,2)</f>
        <v>0</v>
      </c>
      <c r="BL211" s="13" t="s">
        <v>87</v>
      </c>
      <c r="BM211" s="13" t="s">
        <v>447</v>
      </c>
    </row>
    <row r="212" s="1" customFormat="1" ht="14.4" customHeight="1">
      <c r="B212" s="34"/>
      <c r="C212" s="204" t="s">
        <v>72</v>
      </c>
      <c r="D212" s="204" t="s">
        <v>358</v>
      </c>
      <c r="E212" s="205" t="s">
        <v>491</v>
      </c>
      <c r="F212" s="206" t="s">
        <v>492</v>
      </c>
      <c r="G212" s="207" t="s">
        <v>150</v>
      </c>
      <c r="H212" s="208">
        <v>40</v>
      </c>
      <c r="I212" s="209"/>
      <c r="J212" s="210">
        <f>ROUND(I212*H212,2)</f>
        <v>0</v>
      </c>
      <c r="K212" s="206" t="s">
        <v>19</v>
      </c>
      <c r="L212" s="39"/>
      <c r="M212" s="211" t="s">
        <v>19</v>
      </c>
      <c r="N212" s="212" t="s">
        <v>43</v>
      </c>
      <c r="O212" s="75"/>
      <c r="P212" s="201">
        <f>O212*H212</f>
        <v>0</v>
      </c>
      <c r="Q212" s="201">
        <v>0</v>
      </c>
      <c r="R212" s="201">
        <f>Q212*H212</f>
        <v>0</v>
      </c>
      <c r="S212" s="201">
        <v>0</v>
      </c>
      <c r="T212" s="202">
        <f>S212*H212</f>
        <v>0</v>
      </c>
      <c r="AR212" s="13" t="s">
        <v>87</v>
      </c>
      <c r="AT212" s="13" t="s">
        <v>358</v>
      </c>
      <c r="AU212" s="13" t="s">
        <v>77</v>
      </c>
      <c r="AY212" s="13" t="s">
        <v>134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13" t="s">
        <v>77</v>
      </c>
      <c r="BK212" s="203">
        <f>ROUND(I212*H212,2)</f>
        <v>0</v>
      </c>
      <c r="BL212" s="13" t="s">
        <v>87</v>
      </c>
      <c r="BM212" s="13" t="s">
        <v>448</v>
      </c>
    </row>
    <row r="213" s="1" customFormat="1" ht="14.4" customHeight="1">
      <c r="B213" s="34"/>
      <c r="C213" s="204" t="s">
        <v>72</v>
      </c>
      <c r="D213" s="204" t="s">
        <v>358</v>
      </c>
      <c r="E213" s="205" t="s">
        <v>494</v>
      </c>
      <c r="F213" s="206" t="s">
        <v>329</v>
      </c>
      <c r="G213" s="207" t="s">
        <v>150</v>
      </c>
      <c r="H213" s="208">
        <v>450</v>
      </c>
      <c r="I213" s="209"/>
      <c r="J213" s="210">
        <f>ROUND(I213*H213,2)</f>
        <v>0</v>
      </c>
      <c r="K213" s="206" t="s">
        <v>19</v>
      </c>
      <c r="L213" s="39"/>
      <c r="M213" s="211" t="s">
        <v>19</v>
      </c>
      <c r="N213" s="212" t="s">
        <v>43</v>
      </c>
      <c r="O213" s="75"/>
      <c r="P213" s="201">
        <f>O213*H213</f>
        <v>0</v>
      </c>
      <c r="Q213" s="201">
        <v>0</v>
      </c>
      <c r="R213" s="201">
        <f>Q213*H213</f>
        <v>0</v>
      </c>
      <c r="S213" s="201">
        <v>0</v>
      </c>
      <c r="T213" s="202">
        <f>S213*H213</f>
        <v>0</v>
      </c>
      <c r="AR213" s="13" t="s">
        <v>87</v>
      </c>
      <c r="AT213" s="13" t="s">
        <v>358</v>
      </c>
      <c r="AU213" s="13" t="s">
        <v>77</v>
      </c>
      <c r="AY213" s="13" t="s">
        <v>134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13" t="s">
        <v>77</v>
      </c>
      <c r="BK213" s="203">
        <f>ROUND(I213*H213,2)</f>
        <v>0</v>
      </c>
      <c r="BL213" s="13" t="s">
        <v>87</v>
      </c>
      <c r="BM213" s="13" t="s">
        <v>449</v>
      </c>
    </row>
    <row r="214" s="1" customFormat="1" ht="14.4" customHeight="1">
      <c r="B214" s="34"/>
      <c r="C214" s="204" t="s">
        <v>72</v>
      </c>
      <c r="D214" s="204" t="s">
        <v>358</v>
      </c>
      <c r="E214" s="205" t="s">
        <v>496</v>
      </c>
      <c r="F214" s="206" t="s">
        <v>497</v>
      </c>
      <c r="G214" s="207" t="s">
        <v>150</v>
      </c>
      <c r="H214" s="208">
        <v>450</v>
      </c>
      <c r="I214" s="209"/>
      <c r="J214" s="210">
        <f>ROUND(I214*H214,2)</f>
        <v>0</v>
      </c>
      <c r="K214" s="206" t="s">
        <v>19</v>
      </c>
      <c r="L214" s="39"/>
      <c r="M214" s="211" t="s">
        <v>19</v>
      </c>
      <c r="N214" s="212" t="s">
        <v>43</v>
      </c>
      <c r="O214" s="75"/>
      <c r="P214" s="201">
        <f>O214*H214</f>
        <v>0</v>
      </c>
      <c r="Q214" s="201">
        <v>0</v>
      </c>
      <c r="R214" s="201">
        <f>Q214*H214</f>
        <v>0</v>
      </c>
      <c r="S214" s="201">
        <v>0</v>
      </c>
      <c r="T214" s="202">
        <f>S214*H214</f>
        <v>0</v>
      </c>
      <c r="AR214" s="13" t="s">
        <v>87</v>
      </c>
      <c r="AT214" s="13" t="s">
        <v>358</v>
      </c>
      <c r="AU214" s="13" t="s">
        <v>77</v>
      </c>
      <c r="AY214" s="13" t="s">
        <v>134</v>
      </c>
      <c r="BE214" s="203">
        <f>IF(N214="základní",J214,0)</f>
        <v>0</v>
      </c>
      <c r="BF214" s="203">
        <f>IF(N214="snížená",J214,0)</f>
        <v>0</v>
      </c>
      <c r="BG214" s="203">
        <f>IF(N214="zákl. přenesená",J214,0)</f>
        <v>0</v>
      </c>
      <c r="BH214" s="203">
        <f>IF(N214="sníž. přenesená",J214,0)</f>
        <v>0</v>
      </c>
      <c r="BI214" s="203">
        <f>IF(N214="nulová",J214,0)</f>
        <v>0</v>
      </c>
      <c r="BJ214" s="13" t="s">
        <v>77</v>
      </c>
      <c r="BK214" s="203">
        <f>ROUND(I214*H214,2)</f>
        <v>0</v>
      </c>
      <c r="BL214" s="13" t="s">
        <v>87</v>
      </c>
      <c r="BM214" s="13" t="s">
        <v>450</v>
      </c>
    </row>
    <row r="215" s="1" customFormat="1" ht="14.4" customHeight="1">
      <c r="B215" s="34"/>
      <c r="C215" s="204" t="s">
        <v>72</v>
      </c>
      <c r="D215" s="204" t="s">
        <v>358</v>
      </c>
      <c r="E215" s="205" t="s">
        <v>499</v>
      </c>
      <c r="F215" s="206" t="s">
        <v>500</v>
      </c>
      <c r="G215" s="207" t="s">
        <v>150</v>
      </c>
      <c r="H215" s="208">
        <v>650</v>
      </c>
      <c r="I215" s="209"/>
      <c r="J215" s="210">
        <f>ROUND(I215*H215,2)</f>
        <v>0</v>
      </c>
      <c r="K215" s="206" t="s">
        <v>19</v>
      </c>
      <c r="L215" s="39"/>
      <c r="M215" s="211" t="s">
        <v>19</v>
      </c>
      <c r="N215" s="212" t="s">
        <v>43</v>
      </c>
      <c r="O215" s="75"/>
      <c r="P215" s="201">
        <f>O215*H215</f>
        <v>0</v>
      </c>
      <c r="Q215" s="201">
        <v>0</v>
      </c>
      <c r="R215" s="201">
        <f>Q215*H215</f>
        <v>0</v>
      </c>
      <c r="S215" s="201">
        <v>0</v>
      </c>
      <c r="T215" s="202">
        <f>S215*H215</f>
        <v>0</v>
      </c>
      <c r="AR215" s="13" t="s">
        <v>87</v>
      </c>
      <c r="AT215" s="13" t="s">
        <v>358</v>
      </c>
      <c r="AU215" s="13" t="s">
        <v>77</v>
      </c>
      <c r="AY215" s="13" t="s">
        <v>134</v>
      </c>
      <c r="BE215" s="203">
        <f>IF(N215="základní",J215,0)</f>
        <v>0</v>
      </c>
      <c r="BF215" s="203">
        <f>IF(N215="snížená",J215,0)</f>
        <v>0</v>
      </c>
      <c r="BG215" s="203">
        <f>IF(N215="zákl. přenesená",J215,0)</f>
        <v>0</v>
      </c>
      <c r="BH215" s="203">
        <f>IF(N215="sníž. přenesená",J215,0)</f>
        <v>0</v>
      </c>
      <c r="BI215" s="203">
        <f>IF(N215="nulová",J215,0)</f>
        <v>0</v>
      </c>
      <c r="BJ215" s="13" t="s">
        <v>77</v>
      </c>
      <c r="BK215" s="203">
        <f>ROUND(I215*H215,2)</f>
        <v>0</v>
      </c>
      <c r="BL215" s="13" t="s">
        <v>87</v>
      </c>
      <c r="BM215" s="13" t="s">
        <v>452</v>
      </c>
    </row>
    <row r="216" s="1" customFormat="1" ht="14.4" customHeight="1">
      <c r="B216" s="34"/>
      <c r="C216" s="204" t="s">
        <v>72</v>
      </c>
      <c r="D216" s="204" t="s">
        <v>358</v>
      </c>
      <c r="E216" s="205" t="s">
        <v>637</v>
      </c>
      <c r="F216" s="206" t="s">
        <v>332</v>
      </c>
      <c r="G216" s="207" t="s">
        <v>150</v>
      </c>
      <c r="H216" s="208">
        <v>40</v>
      </c>
      <c r="I216" s="209"/>
      <c r="J216" s="210">
        <f>ROUND(I216*H216,2)</f>
        <v>0</v>
      </c>
      <c r="K216" s="206" t="s">
        <v>19</v>
      </c>
      <c r="L216" s="39"/>
      <c r="M216" s="211" t="s">
        <v>19</v>
      </c>
      <c r="N216" s="212" t="s">
        <v>43</v>
      </c>
      <c r="O216" s="75"/>
      <c r="P216" s="201">
        <f>O216*H216</f>
        <v>0</v>
      </c>
      <c r="Q216" s="201">
        <v>0</v>
      </c>
      <c r="R216" s="201">
        <f>Q216*H216</f>
        <v>0</v>
      </c>
      <c r="S216" s="201">
        <v>0</v>
      </c>
      <c r="T216" s="202">
        <f>S216*H216</f>
        <v>0</v>
      </c>
      <c r="AR216" s="13" t="s">
        <v>87</v>
      </c>
      <c r="AT216" s="13" t="s">
        <v>358</v>
      </c>
      <c r="AU216" s="13" t="s">
        <v>77</v>
      </c>
      <c r="AY216" s="13" t="s">
        <v>134</v>
      </c>
      <c r="BE216" s="203">
        <f>IF(N216="základní",J216,0)</f>
        <v>0</v>
      </c>
      <c r="BF216" s="203">
        <f>IF(N216="snížená",J216,0)</f>
        <v>0</v>
      </c>
      <c r="BG216" s="203">
        <f>IF(N216="zákl. přenesená",J216,0)</f>
        <v>0</v>
      </c>
      <c r="BH216" s="203">
        <f>IF(N216="sníž. přenesená",J216,0)</f>
        <v>0</v>
      </c>
      <c r="BI216" s="203">
        <f>IF(N216="nulová",J216,0)</f>
        <v>0</v>
      </c>
      <c r="BJ216" s="13" t="s">
        <v>77</v>
      </c>
      <c r="BK216" s="203">
        <f>ROUND(I216*H216,2)</f>
        <v>0</v>
      </c>
      <c r="BL216" s="13" t="s">
        <v>87</v>
      </c>
      <c r="BM216" s="13" t="s">
        <v>454</v>
      </c>
    </row>
    <row r="217" s="1" customFormat="1" ht="14.4" customHeight="1">
      <c r="B217" s="34"/>
      <c r="C217" s="204" t="s">
        <v>72</v>
      </c>
      <c r="D217" s="204" t="s">
        <v>358</v>
      </c>
      <c r="E217" s="205" t="s">
        <v>570</v>
      </c>
      <c r="F217" s="206" t="s">
        <v>571</v>
      </c>
      <c r="G217" s="207" t="s">
        <v>150</v>
      </c>
      <c r="H217" s="208">
        <v>20</v>
      </c>
      <c r="I217" s="209"/>
      <c r="J217" s="210">
        <f>ROUND(I217*H217,2)</f>
        <v>0</v>
      </c>
      <c r="K217" s="206" t="s">
        <v>19</v>
      </c>
      <c r="L217" s="39"/>
      <c r="M217" s="211" t="s">
        <v>19</v>
      </c>
      <c r="N217" s="212" t="s">
        <v>43</v>
      </c>
      <c r="O217" s="75"/>
      <c r="P217" s="201">
        <f>O217*H217</f>
        <v>0</v>
      </c>
      <c r="Q217" s="201">
        <v>0</v>
      </c>
      <c r="R217" s="201">
        <f>Q217*H217</f>
        <v>0</v>
      </c>
      <c r="S217" s="201">
        <v>0</v>
      </c>
      <c r="T217" s="202">
        <f>S217*H217</f>
        <v>0</v>
      </c>
      <c r="AR217" s="13" t="s">
        <v>87</v>
      </c>
      <c r="AT217" s="13" t="s">
        <v>358</v>
      </c>
      <c r="AU217" s="13" t="s">
        <v>77</v>
      </c>
      <c r="AY217" s="13" t="s">
        <v>134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13" t="s">
        <v>77</v>
      </c>
      <c r="BK217" s="203">
        <f>ROUND(I217*H217,2)</f>
        <v>0</v>
      </c>
      <c r="BL217" s="13" t="s">
        <v>87</v>
      </c>
      <c r="BM217" s="13" t="s">
        <v>456</v>
      </c>
    </row>
    <row r="218" s="1" customFormat="1" ht="14.4" customHeight="1">
      <c r="B218" s="34"/>
      <c r="C218" s="204" t="s">
        <v>72</v>
      </c>
      <c r="D218" s="204" t="s">
        <v>358</v>
      </c>
      <c r="E218" s="205" t="s">
        <v>573</v>
      </c>
      <c r="F218" s="206" t="s">
        <v>574</v>
      </c>
      <c r="G218" s="207" t="s">
        <v>138</v>
      </c>
      <c r="H218" s="208">
        <v>6</v>
      </c>
      <c r="I218" s="209"/>
      <c r="J218" s="210">
        <f>ROUND(I218*H218,2)</f>
        <v>0</v>
      </c>
      <c r="K218" s="206" t="s">
        <v>19</v>
      </c>
      <c r="L218" s="39"/>
      <c r="M218" s="211" t="s">
        <v>19</v>
      </c>
      <c r="N218" s="212" t="s">
        <v>43</v>
      </c>
      <c r="O218" s="75"/>
      <c r="P218" s="201">
        <f>O218*H218</f>
        <v>0</v>
      </c>
      <c r="Q218" s="201">
        <v>0</v>
      </c>
      <c r="R218" s="201">
        <f>Q218*H218</f>
        <v>0</v>
      </c>
      <c r="S218" s="201">
        <v>0</v>
      </c>
      <c r="T218" s="202">
        <f>S218*H218</f>
        <v>0</v>
      </c>
      <c r="AR218" s="13" t="s">
        <v>87</v>
      </c>
      <c r="AT218" s="13" t="s">
        <v>358</v>
      </c>
      <c r="AU218" s="13" t="s">
        <v>77</v>
      </c>
      <c r="AY218" s="13" t="s">
        <v>134</v>
      </c>
      <c r="BE218" s="203">
        <f>IF(N218="základní",J218,0)</f>
        <v>0</v>
      </c>
      <c r="BF218" s="203">
        <f>IF(N218="snížená",J218,0)</f>
        <v>0</v>
      </c>
      <c r="BG218" s="203">
        <f>IF(N218="zákl. přenesená",J218,0)</f>
        <v>0</v>
      </c>
      <c r="BH218" s="203">
        <f>IF(N218="sníž. přenesená",J218,0)</f>
        <v>0</v>
      </c>
      <c r="BI218" s="203">
        <f>IF(N218="nulová",J218,0)</f>
        <v>0</v>
      </c>
      <c r="BJ218" s="13" t="s">
        <v>77</v>
      </c>
      <c r="BK218" s="203">
        <f>ROUND(I218*H218,2)</f>
        <v>0</v>
      </c>
      <c r="BL218" s="13" t="s">
        <v>87</v>
      </c>
      <c r="BM218" s="13" t="s">
        <v>458</v>
      </c>
    </row>
    <row r="219" s="1" customFormat="1" ht="14.4" customHeight="1">
      <c r="B219" s="34"/>
      <c r="C219" s="204" t="s">
        <v>72</v>
      </c>
      <c r="D219" s="204" t="s">
        <v>358</v>
      </c>
      <c r="E219" s="205" t="s">
        <v>575</v>
      </c>
      <c r="F219" s="206" t="s">
        <v>576</v>
      </c>
      <c r="G219" s="207" t="s">
        <v>138</v>
      </c>
      <c r="H219" s="208">
        <v>6</v>
      </c>
      <c r="I219" s="209"/>
      <c r="J219" s="210">
        <f>ROUND(I219*H219,2)</f>
        <v>0</v>
      </c>
      <c r="K219" s="206" t="s">
        <v>19</v>
      </c>
      <c r="L219" s="39"/>
      <c r="M219" s="211" t="s">
        <v>19</v>
      </c>
      <c r="N219" s="212" t="s">
        <v>43</v>
      </c>
      <c r="O219" s="75"/>
      <c r="P219" s="201">
        <f>O219*H219</f>
        <v>0</v>
      </c>
      <c r="Q219" s="201">
        <v>0</v>
      </c>
      <c r="R219" s="201">
        <f>Q219*H219</f>
        <v>0</v>
      </c>
      <c r="S219" s="201">
        <v>0</v>
      </c>
      <c r="T219" s="202">
        <f>S219*H219</f>
        <v>0</v>
      </c>
      <c r="AR219" s="13" t="s">
        <v>87</v>
      </c>
      <c r="AT219" s="13" t="s">
        <v>358</v>
      </c>
      <c r="AU219" s="13" t="s">
        <v>77</v>
      </c>
      <c r="AY219" s="13" t="s">
        <v>134</v>
      </c>
      <c r="BE219" s="203">
        <f>IF(N219="základní",J219,0)</f>
        <v>0</v>
      </c>
      <c r="BF219" s="203">
        <f>IF(N219="snížená",J219,0)</f>
        <v>0</v>
      </c>
      <c r="BG219" s="203">
        <f>IF(N219="zákl. přenesená",J219,0)</f>
        <v>0</v>
      </c>
      <c r="BH219" s="203">
        <f>IF(N219="sníž. přenesená",J219,0)</f>
        <v>0</v>
      </c>
      <c r="BI219" s="203">
        <f>IF(N219="nulová",J219,0)</f>
        <v>0</v>
      </c>
      <c r="BJ219" s="13" t="s">
        <v>77</v>
      </c>
      <c r="BK219" s="203">
        <f>ROUND(I219*H219,2)</f>
        <v>0</v>
      </c>
      <c r="BL219" s="13" t="s">
        <v>87</v>
      </c>
      <c r="BM219" s="13" t="s">
        <v>460</v>
      </c>
    </row>
    <row r="220" s="1" customFormat="1" ht="14.4" customHeight="1">
      <c r="B220" s="34"/>
      <c r="C220" s="204" t="s">
        <v>72</v>
      </c>
      <c r="D220" s="204" t="s">
        <v>358</v>
      </c>
      <c r="E220" s="205" t="s">
        <v>504</v>
      </c>
      <c r="F220" s="206" t="s">
        <v>335</v>
      </c>
      <c r="G220" s="207" t="s">
        <v>138</v>
      </c>
      <c r="H220" s="208">
        <v>3</v>
      </c>
      <c r="I220" s="209"/>
      <c r="J220" s="210">
        <f>ROUND(I220*H220,2)</f>
        <v>0</v>
      </c>
      <c r="K220" s="206" t="s">
        <v>19</v>
      </c>
      <c r="L220" s="39"/>
      <c r="M220" s="211" t="s">
        <v>19</v>
      </c>
      <c r="N220" s="212" t="s">
        <v>43</v>
      </c>
      <c r="O220" s="75"/>
      <c r="P220" s="201">
        <f>O220*H220</f>
        <v>0</v>
      </c>
      <c r="Q220" s="201">
        <v>0</v>
      </c>
      <c r="R220" s="201">
        <f>Q220*H220</f>
        <v>0</v>
      </c>
      <c r="S220" s="201">
        <v>0</v>
      </c>
      <c r="T220" s="202">
        <f>S220*H220</f>
        <v>0</v>
      </c>
      <c r="AR220" s="13" t="s">
        <v>87</v>
      </c>
      <c r="AT220" s="13" t="s">
        <v>358</v>
      </c>
      <c r="AU220" s="13" t="s">
        <v>77</v>
      </c>
      <c r="AY220" s="13" t="s">
        <v>134</v>
      </c>
      <c r="BE220" s="203">
        <f>IF(N220="základní",J220,0)</f>
        <v>0</v>
      </c>
      <c r="BF220" s="203">
        <f>IF(N220="snížená",J220,0)</f>
        <v>0</v>
      </c>
      <c r="BG220" s="203">
        <f>IF(N220="zákl. přenesená",J220,0)</f>
        <v>0</v>
      </c>
      <c r="BH220" s="203">
        <f>IF(N220="sníž. přenesená",J220,0)</f>
        <v>0</v>
      </c>
      <c r="BI220" s="203">
        <f>IF(N220="nulová",J220,0)</f>
        <v>0</v>
      </c>
      <c r="BJ220" s="13" t="s">
        <v>77</v>
      </c>
      <c r="BK220" s="203">
        <f>ROUND(I220*H220,2)</f>
        <v>0</v>
      </c>
      <c r="BL220" s="13" t="s">
        <v>87</v>
      </c>
      <c r="BM220" s="13" t="s">
        <v>463</v>
      </c>
    </row>
    <row r="221" s="1" customFormat="1" ht="14.4" customHeight="1">
      <c r="B221" s="34"/>
      <c r="C221" s="204" t="s">
        <v>72</v>
      </c>
      <c r="D221" s="204" t="s">
        <v>358</v>
      </c>
      <c r="E221" s="205" t="s">
        <v>506</v>
      </c>
      <c r="F221" s="206" t="s">
        <v>507</v>
      </c>
      <c r="G221" s="207" t="s">
        <v>150</v>
      </c>
      <c r="H221" s="208">
        <v>20</v>
      </c>
      <c r="I221" s="209"/>
      <c r="J221" s="210">
        <f>ROUND(I221*H221,2)</f>
        <v>0</v>
      </c>
      <c r="K221" s="206" t="s">
        <v>19</v>
      </c>
      <c r="L221" s="39"/>
      <c r="M221" s="211" t="s">
        <v>19</v>
      </c>
      <c r="N221" s="212" t="s">
        <v>43</v>
      </c>
      <c r="O221" s="75"/>
      <c r="P221" s="201">
        <f>O221*H221</f>
        <v>0</v>
      </c>
      <c r="Q221" s="201">
        <v>0</v>
      </c>
      <c r="R221" s="201">
        <f>Q221*H221</f>
        <v>0</v>
      </c>
      <c r="S221" s="201">
        <v>0</v>
      </c>
      <c r="T221" s="202">
        <f>S221*H221</f>
        <v>0</v>
      </c>
      <c r="AR221" s="13" t="s">
        <v>87</v>
      </c>
      <c r="AT221" s="13" t="s">
        <v>358</v>
      </c>
      <c r="AU221" s="13" t="s">
        <v>77</v>
      </c>
      <c r="AY221" s="13" t="s">
        <v>134</v>
      </c>
      <c r="BE221" s="203">
        <f>IF(N221="základní",J221,0)</f>
        <v>0</v>
      </c>
      <c r="BF221" s="203">
        <f>IF(N221="snížená",J221,0)</f>
        <v>0</v>
      </c>
      <c r="BG221" s="203">
        <f>IF(N221="zákl. přenesená",J221,0)</f>
        <v>0</v>
      </c>
      <c r="BH221" s="203">
        <f>IF(N221="sníž. přenesená",J221,0)</f>
        <v>0</v>
      </c>
      <c r="BI221" s="203">
        <f>IF(N221="nulová",J221,0)</f>
        <v>0</v>
      </c>
      <c r="BJ221" s="13" t="s">
        <v>77</v>
      </c>
      <c r="BK221" s="203">
        <f>ROUND(I221*H221,2)</f>
        <v>0</v>
      </c>
      <c r="BL221" s="13" t="s">
        <v>87</v>
      </c>
      <c r="BM221" s="13" t="s">
        <v>466</v>
      </c>
    </row>
    <row r="222" s="1" customFormat="1" ht="14.4" customHeight="1">
      <c r="B222" s="34"/>
      <c r="C222" s="204" t="s">
        <v>72</v>
      </c>
      <c r="D222" s="204" t="s">
        <v>358</v>
      </c>
      <c r="E222" s="205" t="s">
        <v>509</v>
      </c>
      <c r="F222" s="206" t="s">
        <v>338</v>
      </c>
      <c r="G222" s="207" t="s">
        <v>150</v>
      </c>
      <c r="H222" s="208">
        <v>20</v>
      </c>
      <c r="I222" s="209"/>
      <c r="J222" s="210">
        <f>ROUND(I222*H222,2)</f>
        <v>0</v>
      </c>
      <c r="K222" s="206" t="s">
        <v>19</v>
      </c>
      <c r="L222" s="39"/>
      <c r="M222" s="211" t="s">
        <v>19</v>
      </c>
      <c r="N222" s="212" t="s">
        <v>43</v>
      </c>
      <c r="O222" s="75"/>
      <c r="P222" s="201">
        <f>O222*H222</f>
        <v>0</v>
      </c>
      <c r="Q222" s="201">
        <v>0</v>
      </c>
      <c r="R222" s="201">
        <f>Q222*H222</f>
        <v>0</v>
      </c>
      <c r="S222" s="201">
        <v>0</v>
      </c>
      <c r="T222" s="202">
        <f>S222*H222</f>
        <v>0</v>
      </c>
      <c r="AR222" s="13" t="s">
        <v>87</v>
      </c>
      <c r="AT222" s="13" t="s">
        <v>358</v>
      </c>
      <c r="AU222" s="13" t="s">
        <v>77</v>
      </c>
      <c r="AY222" s="13" t="s">
        <v>134</v>
      </c>
      <c r="BE222" s="203">
        <f>IF(N222="základní",J222,0)</f>
        <v>0</v>
      </c>
      <c r="BF222" s="203">
        <f>IF(N222="snížená",J222,0)</f>
        <v>0</v>
      </c>
      <c r="BG222" s="203">
        <f>IF(N222="zákl. přenesená",J222,0)</f>
        <v>0</v>
      </c>
      <c r="BH222" s="203">
        <f>IF(N222="sníž. přenesená",J222,0)</f>
        <v>0</v>
      </c>
      <c r="BI222" s="203">
        <f>IF(N222="nulová",J222,0)</f>
        <v>0</v>
      </c>
      <c r="BJ222" s="13" t="s">
        <v>77</v>
      </c>
      <c r="BK222" s="203">
        <f>ROUND(I222*H222,2)</f>
        <v>0</v>
      </c>
      <c r="BL222" s="13" t="s">
        <v>87</v>
      </c>
      <c r="BM222" s="13" t="s">
        <v>468</v>
      </c>
    </row>
    <row r="223" s="1" customFormat="1" ht="14.4" customHeight="1">
      <c r="B223" s="34"/>
      <c r="C223" s="204" t="s">
        <v>72</v>
      </c>
      <c r="D223" s="204" t="s">
        <v>358</v>
      </c>
      <c r="E223" s="205" t="s">
        <v>511</v>
      </c>
      <c r="F223" s="206" t="s">
        <v>341</v>
      </c>
      <c r="G223" s="207" t="s">
        <v>138</v>
      </c>
      <c r="H223" s="208">
        <v>80</v>
      </c>
      <c r="I223" s="209"/>
      <c r="J223" s="210">
        <f>ROUND(I223*H223,2)</f>
        <v>0</v>
      </c>
      <c r="K223" s="206" t="s">
        <v>19</v>
      </c>
      <c r="L223" s="39"/>
      <c r="M223" s="211" t="s">
        <v>19</v>
      </c>
      <c r="N223" s="212" t="s">
        <v>43</v>
      </c>
      <c r="O223" s="75"/>
      <c r="P223" s="201">
        <f>O223*H223</f>
        <v>0</v>
      </c>
      <c r="Q223" s="201">
        <v>0</v>
      </c>
      <c r="R223" s="201">
        <f>Q223*H223</f>
        <v>0</v>
      </c>
      <c r="S223" s="201">
        <v>0</v>
      </c>
      <c r="T223" s="202">
        <f>S223*H223</f>
        <v>0</v>
      </c>
      <c r="AR223" s="13" t="s">
        <v>87</v>
      </c>
      <c r="AT223" s="13" t="s">
        <v>358</v>
      </c>
      <c r="AU223" s="13" t="s">
        <v>77</v>
      </c>
      <c r="AY223" s="13" t="s">
        <v>134</v>
      </c>
      <c r="BE223" s="203">
        <f>IF(N223="základní",J223,0)</f>
        <v>0</v>
      </c>
      <c r="BF223" s="203">
        <f>IF(N223="snížená",J223,0)</f>
        <v>0</v>
      </c>
      <c r="BG223" s="203">
        <f>IF(N223="zákl. přenesená",J223,0)</f>
        <v>0</v>
      </c>
      <c r="BH223" s="203">
        <f>IF(N223="sníž. přenesená",J223,0)</f>
        <v>0</v>
      </c>
      <c r="BI223" s="203">
        <f>IF(N223="nulová",J223,0)</f>
        <v>0</v>
      </c>
      <c r="BJ223" s="13" t="s">
        <v>77</v>
      </c>
      <c r="BK223" s="203">
        <f>ROUND(I223*H223,2)</f>
        <v>0</v>
      </c>
      <c r="BL223" s="13" t="s">
        <v>87</v>
      </c>
      <c r="BM223" s="13" t="s">
        <v>638</v>
      </c>
    </row>
    <row r="224" s="1" customFormat="1" ht="14.4" customHeight="1">
      <c r="B224" s="34"/>
      <c r="C224" s="204" t="s">
        <v>72</v>
      </c>
      <c r="D224" s="204" t="s">
        <v>358</v>
      </c>
      <c r="E224" s="205" t="s">
        <v>513</v>
      </c>
      <c r="F224" s="206" t="s">
        <v>344</v>
      </c>
      <c r="G224" s="207" t="s">
        <v>138</v>
      </c>
      <c r="H224" s="208">
        <v>12</v>
      </c>
      <c r="I224" s="209"/>
      <c r="J224" s="210">
        <f>ROUND(I224*H224,2)</f>
        <v>0</v>
      </c>
      <c r="K224" s="206" t="s">
        <v>19</v>
      </c>
      <c r="L224" s="39"/>
      <c r="M224" s="211" t="s">
        <v>19</v>
      </c>
      <c r="N224" s="212" t="s">
        <v>43</v>
      </c>
      <c r="O224" s="75"/>
      <c r="P224" s="201">
        <f>O224*H224</f>
        <v>0</v>
      </c>
      <c r="Q224" s="201">
        <v>0</v>
      </c>
      <c r="R224" s="201">
        <f>Q224*H224</f>
        <v>0</v>
      </c>
      <c r="S224" s="201">
        <v>0</v>
      </c>
      <c r="T224" s="202">
        <f>S224*H224</f>
        <v>0</v>
      </c>
      <c r="AR224" s="13" t="s">
        <v>87</v>
      </c>
      <c r="AT224" s="13" t="s">
        <v>358</v>
      </c>
      <c r="AU224" s="13" t="s">
        <v>77</v>
      </c>
      <c r="AY224" s="13" t="s">
        <v>134</v>
      </c>
      <c r="BE224" s="203">
        <f>IF(N224="základní",J224,0)</f>
        <v>0</v>
      </c>
      <c r="BF224" s="203">
        <f>IF(N224="snížená",J224,0)</f>
        <v>0</v>
      </c>
      <c r="BG224" s="203">
        <f>IF(N224="zákl. přenesená",J224,0)</f>
        <v>0</v>
      </c>
      <c r="BH224" s="203">
        <f>IF(N224="sníž. přenesená",J224,0)</f>
        <v>0</v>
      </c>
      <c r="BI224" s="203">
        <f>IF(N224="nulová",J224,0)</f>
        <v>0</v>
      </c>
      <c r="BJ224" s="13" t="s">
        <v>77</v>
      </c>
      <c r="BK224" s="203">
        <f>ROUND(I224*H224,2)</f>
        <v>0</v>
      </c>
      <c r="BL224" s="13" t="s">
        <v>87</v>
      </c>
      <c r="BM224" s="13" t="s">
        <v>470</v>
      </c>
    </row>
    <row r="225" s="1" customFormat="1" ht="14.4" customHeight="1">
      <c r="B225" s="34"/>
      <c r="C225" s="204" t="s">
        <v>72</v>
      </c>
      <c r="D225" s="204" t="s">
        <v>358</v>
      </c>
      <c r="E225" s="205" t="s">
        <v>515</v>
      </c>
      <c r="F225" s="206" t="s">
        <v>347</v>
      </c>
      <c r="G225" s="207" t="s">
        <v>150</v>
      </c>
      <c r="H225" s="208">
        <v>40</v>
      </c>
      <c r="I225" s="209"/>
      <c r="J225" s="210">
        <f>ROUND(I225*H225,2)</f>
        <v>0</v>
      </c>
      <c r="K225" s="206" t="s">
        <v>19</v>
      </c>
      <c r="L225" s="39"/>
      <c r="M225" s="211" t="s">
        <v>19</v>
      </c>
      <c r="N225" s="212" t="s">
        <v>43</v>
      </c>
      <c r="O225" s="75"/>
      <c r="P225" s="201">
        <f>O225*H225</f>
        <v>0</v>
      </c>
      <c r="Q225" s="201">
        <v>0</v>
      </c>
      <c r="R225" s="201">
        <f>Q225*H225</f>
        <v>0</v>
      </c>
      <c r="S225" s="201">
        <v>0</v>
      </c>
      <c r="T225" s="202">
        <f>S225*H225</f>
        <v>0</v>
      </c>
      <c r="AR225" s="13" t="s">
        <v>87</v>
      </c>
      <c r="AT225" s="13" t="s">
        <v>358</v>
      </c>
      <c r="AU225" s="13" t="s">
        <v>77</v>
      </c>
      <c r="AY225" s="13" t="s">
        <v>134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13" t="s">
        <v>77</v>
      </c>
      <c r="BK225" s="203">
        <f>ROUND(I225*H225,2)</f>
        <v>0</v>
      </c>
      <c r="BL225" s="13" t="s">
        <v>87</v>
      </c>
      <c r="BM225" s="13" t="s">
        <v>472</v>
      </c>
    </row>
    <row r="226" s="1" customFormat="1" ht="14.4" customHeight="1">
      <c r="B226" s="34"/>
      <c r="C226" s="204" t="s">
        <v>72</v>
      </c>
      <c r="D226" s="204" t="s">
        <v>358</v>
      </c>
      <c r="E226" s="205" t="s">
        <v>517</v>
      </c>
      <c r="F226" s="206" t="s">
        <v>350</v>
      </c>
      <c r="G226" s="207" t="s">
        <v>138</v>
      </c>
      <c r="H226" s="208">
        <v>80</v>
      </c>
      <c r="I226" s="209"/>
      <c r="J226" s="210">
        <f>ROUND(I226*H226,2)</f>
        <v>0</v>
      </c>
      <c r="K226" s="206" t="s">
        <v>19</v>
      </c>
      <c r="L226" s="39"/>
      <c r="M226" s="211" t="s">
        <v>19</v>
      </c>
      <c r="N226" s="212" t="s">
        <v>43</v>
      </c>
      <c r="O226" s="75"/>
      <c r="P226" s="201">
        <f>O226*H226</f>
        <v>0</v>
      </c>
      <c r="Q226" s="201">
        <v>0</v>
      </c>
      <c r="R226" s="201">
        <f>Q226*H226</f>
        <v>0</v>
      </c>
      <c r="S226" s="201">
        <v>0</v>
      </c>
      <c r="T226" s="202">
        <f>S226*H226</f>
        <v>0</v>
      </c>
      <c r="AR226" s="13" t="s">
        <v>87</v>
      </c>
      <c r="AT226" s="13" t="s">
        <v>358</v>
      </c>
      <c r="AU226" s="13" t="s">
        <v>77</v>
      </c>
      <c r="AY226" s="13" t="s">
        <v>134</v>
      </c>
      <c r="BE226" s="203">
        <f>IF(N226="základní",J226,0)</f>
        <v>0</v>
      </c>
      <c r="BF226" s="203">
        <f>IF(N226="snížená",J226,0)</f>
        <v>0</v>
      </c>
      <c r="BG226" s="203">
        <f>IF(N226="zákl. přenesená",J226,0)</f>
        <v>0</v>
      </c>
      <c r="BH226" s="203">
        <f>IF(N226="sníž. přenesená",J226,0)</f>
        <v>0</v>
      </c>
      <c r="BI226" s="203">
        <f>IF(N226="nulová",J226,0)</f>
        <v>0</v>
      </c>
      <c r="BJ226" s="13" t="s">
        <v>77</v>
      </c>
      <c r="BK226" s="203">
        <f>ROUND(I226*H226,2)</f>
        <v>0</v>
      </c>
      <c r="BL226" s="13" t="s">
        <v>87</v>
      </c>
      <c r="BM226" s="13" t="s">
        <v>474</v>
      </c>
    </row>
    <row r="227" s="1" customFormat="1" ht="14.4" customHeight="1">
      <c r="B227" s="34"/>
      <c r="C227" s="204" t="s">
        <v>72</v>
      </c>
      <c r="D227" s="204" t="s">
        <v>358</v>
      </c>
      <c r="E227" s="205" t="s">
        <v>519</v>
      </c>
      <c r="F227" s="206" t="s">
        <v>353</v>
      </c>
      <c r="G227" s="207" t="s">
        <v>150</v>
      </c>
      <c r="H227" s="208">
        <v>40</v>
      </c>
      <c r="I227" s="209"/>
      <c r="J227" s="210">
        <f>ROUND(I227*H227,2)</f>
        <v>0</v>
      </c>
      <c r="K227" s="206" t="s">
        <v>19</v>
      </c>
      <c r="L227" s="39"/>
      <c r="M227" s="211" t="s">
        <v>19</v>
      </c>
      <c r="N227" s="212" t="s">
        <v>43</v>
      </c>
      <c r="O227" s="75"/>
      <c r="P227" s="201">
        <f>O227*H227</f>
        <v>0</v>
      </c>
      <c r="Q227" s="201">
        <v>0</v>
      </c>
      <c r="R227" s="201">
        <f>Q227*H227</f>
        <v>0</v>
      </c>
      <c r="S227" s="201">
        <v>0</v>
      </c>
      <c r="T227" s="202">
        <f>S227*H227</f>
        <v>0</v>
      </c>
      <c r="AR227" s="13" t="s">
        <v>87</v>
      </c>
      <c r="AT227" s="13" t="s">
        <v>358</v>
      </c>
      <c r="AU227" s="13" t="s">
        <v>77</v>
      </c>
      <c r="AY227" s="13" t="s">
        <v>134</v>
      </c>
      <c r="BE227" s="203">
        <f>IF(N227="základní",J227,0)</f>
        <v>0</v>
      </c>
      <c r="BF227" s="203">
        <f>IF(N227="snížená",J227,0)</f>
        <v>0</v>
      </c>
      <c r="BG227" s="203">
        <f>IF(N227="zákl. přenesená",J227,0)</f>
        <v>0</v>
      </c>
      <c r="BH227" s="203">
        <f>IF(N227="sníž. přenesená",J227,0)</f>
        <v>0</v>
      </c>
      <c r="BI227" s="203">
        <f>IF(N227="nulová",J227,0)</f>
        <v>0</v>
      </c>
      <c r="BJ227" s="13" t="s">
        <v>77</v>
      </c>
      <c r="BK227" s="203">
        <f>ROUND(I227*H227,2)</f>
        <v>0</v>
      </c>
      <c r="BL227" s="13" t="s">
        <v>87</v>
      </c>
      <c r="BM227" s="13" t="s">
        <v>476</v>
      </c>
    </row>
    <row r="228" s="1" customFormat="1" ht="14.4" customHeight="1">
      <c r="B228" s="34"/>
      <c r="C228" s="204" t="s">
        <v>72</v>
      </c>
      <c r="D228" s="204" t="s">
        <v>358</v>
      </c>
      <c r="E228" s="205" t="s">
        <v>521</v>
      </c>
      <c r="F228" s="206" t="s">
        <v>356</v>
      </c>
      <c r="G228" s="207" t="s">
        <v>138</v>
      </c>
      <c r="H228" s="208">
        <v>200</v>
      </c>
      <c r="I228" s="209"/>
      <c r="J228" s="210">
        <f>ROUND(I228*H228,2)</f>
        <v>0</v>
      </c>
      <c r="K228" s="206" t="s">
        <v>19</v>
      </c>
      <c r="L228" s="39"/>
      <c r="M228" s="211" t="s">
        <v>19</v>
      </c>
      <c r="N228" s="212" t="s">
        <v>43</v>
      </c>
      <c r="O228" s="75"/>
      <c r="P228" s="201">
        <f>O228*H228</f>
        <v>0</v>
      </c>
      <c r="Q228" s="201">
        <v>0</v>
      </c>
      <c r="R228" s="201">
        <f>Q228*H228</f>
        <v>0</v>
      </c>
      <c r="S228" s="201">
        <v>0</v>
      </c>
      <c r="T228" s="202">
        <f>S228*H228</f>
        <v>0</v>
      </c>
      <c r="AR228" s="13" t="s">
        <v>87</v>
      </c>
      <c r="AT228" s="13" t="s">
        <v>358</v>
      </c>
      <c r="AU228" s="13" t="s">
        <v>77</v>
      </c>
      <c r="AY228" s="13" t="s">
        <v>134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13" t="s">
        <v>77</v>
      </c>
      <c r="BK228" s="203">
        <f>ROUND(I228*H228,2)</f>
        <v>0</v>
      </c>
      <c r="BL228" s="13" t="s">
        <v>87</v>
      </c>
      <c r="BM228" s="13" t="s">
        <v>478</v>
      </c>
    </row>
    <row r="229" s="1" customFormat="1" ht="14.4" customHeight="1">
      <c r="B229" s="34"/>
      <c r="C229" s="204" t="s">
        <v>72</v>
      </c>
      <c r="D229" s="204" t="s">
        <v>358</v>
      </c>
      <c r="E229" s="205" t="s">
        <v>523</v>
      </c>
      <c r="F229" s="206" t="s">
        <v>524</v>
      </c>
      <c r="G229" s="207" t="s">
        <v>138</v>
      </c>
      <c r="H229" s="208">
        <v>2</v>
      </c>
      <c r="I229" s="209"/>
      <c r="J229" s="210">
        <f>ROUND(I229*H229,2)</f>
        <v>0</v>
      </c>
      <c r="K229" s="206" t="s">
        <v>19</v>
      </c>
      <c r="L229" s="39"/>
      <c r="M229" s="211" t="s">
        <v>19</v>
      </c>
      <c r="N229" s="212" t="s">
        <v>43</v>
      </c>
      <c r="O229" s="75"/>
      <c r="P229" s="201">
        <f>O229*H229</f>
        <v>0</v>
      </c>
      <c r="Q229" s="201">
        <v>0</v>
      </c>
      <c r="R229" s="201">
        <f>Q229*H229</f>
        <v>0</v>
      </c>
      <c r="S229" s="201">
        <v>0</v>
      </c>
      <c r="T229" s="202">
        <f>S229*H229</f>
        <v>0</v>
      </c>
      <c r="AR229" s="13" t="s">
        <v>87</v>
      </c>
      <c r="AT229" s="13" t="s">
        <v>358</v>
      </c>
      <c r="AU229" s="13" t="s">
        <v>77</v>
      </c>
      <c r="AY229" s="13" t="s">
        <v>134</v>
      </c>
      <c r="BE229" s="203">
        <f>IF(N229="základní",J229,0)</f>
        <v>0</v>
      </c>
      <c r="BF229" s="203">
        <f>IF(N229="snížená",J229,0)</f>
        <v>0</v>
      </c>
      <c r="BG229" s="203">
        <f>IF(N229="zákl. přenesená",J229,0)</f>
        <v>0</v>
      </c>
      <c r="BH229" s="203">
        <f>IF(N229="sníž. přenesená",J229,0)</f>
        <v>0</v>
      </c>
      <c r="BI229" s="203">
        <f>IF(N229="nulová",J229,0)</f>
        <v>0</v>
      </c>
      <c r="BJ229" s="13" t="s">
        <v>77</v>
      </c>
      <c r="BK229" s="203">
        <f>ROUND(I229*H229,2)</f>
        <v>0</v>
      </c>
      <c r="BL229" s="13" t="s">
        <v>87</v>
      </c>
      <c r="BM229" s="13" t="s">
        <v>479</v>
      </c>
    </row>
    <row r="230" s="9" customFormat="1" ht="25.92" customHeight="1">
      <c r="B230" s="177"/>
      <c r="C230" s="178"/>
      <c r="D230" s="179" t="s">
        <v>71</v>
      </c>
      <c r="E230" s="180" t="s">
        <v>526</v>
      </c>
      <c r="F230" s="180" t="s">
        <v>527</v>
      </c>
      <c r="G230" s="178"/>
      <c r="H230" s="178"/>
      <c r="I230" s="181"/>
      <c r="J230" s="182">
        <f>BK230</f>
        <v>0</v>
      </c>
      <c r="K230" s="178"/>
      <c r="L230" s="183"/>
      <c r="M230" s="184"/>
      <c r="N230" s="185"/>
      <c r="O230" s="185"/>
      <c r="P230" s="186">
        <f>SUM(P231:P235)</f>
        <v>0</v>
      </c>
      <c r="Q230" s="185"/>
      <c r="R230" s="186">
        <f>SUM(R231:R235)</f>
        <v>0</v>
      </c>
      <c r="S230" s="185"/>
      <c r="T230" s="187">
        <f>SUM(T231:T235)</f>
        <v>0</v>
      </c>
      <c r="AR230" s="188" t="s">
        <v>87</v>
      </c>
      <c r="AT230" s="189" t="s">
        <v>71</v>
      </c>
      <c r="AU230" s="189" t="s">
        <v>72</v>
      </c>
      <c r="AY230" s="188" t="s">
        <v>134</v>
      </c>
      <c r="BK230" s="190">
        <f>SUM(BK231:BK235)</f>
        <v>0</v>
      </c>
    </row>
    <row r="231" s="1" customFormat="1" ht="20.4" customHeight="1">
      <c r="B231" s="34"/>
      <c r="C231" s="204" t="s">
        <v>157</v>
      </c>
      <c r="D231" s="204" t="s">
        <v>358</v>
      </c>
      <c r="E231" s="205" t="s">
        <v>528</v>
      </c>
      <c r="F231" s="206" t="s">
        <v>529</v>
      </c>
      <c r="G231" s="207" t="s">
        <v>530</v>
      </c>
      <c r="H231" s="208">
        <v>4</v>
      </c>
      <c r="I231" s="209"/>
      <c r="J231" s="210">
        <f>ROUND(I231*H231,2)</f>
        <v>0</v>
      </c>
      <c r="K231" s="206" t="s">
        <v>151</v>
      </c>
      <c r="L231" s="39"/>
      <c r="M231" s="211" t="s">
        <v>19</v>
      </c>
      <c r="N231" s="212" t="s">
        <v>43</v>
      </c>
      <c r="O231" s="75"/>
      <c r="P231" s="201">
        <f>O231*H231</f>
        <v>0</v>
      </c>
      <c r="Q231" s="201">
        <v>0</v>
      </c>
      <c r="R231" s="201">
        <f>Q231*H231</f>
        <v>0</v>
      </c>
      <c r="S231" s="201">
        <v>0</v>
      </c>
      <c r="T231" s="202">
        <f>S231*H231</f>
        <v>0</v>
      </c>
      <c r="AR231" s="13" t="s">
        <v>77</v>
      </c>
      <c r="AT231" s="13" t="s">
        <v>358</v>
      </c>
      <c r="AU231" s="13" t="s">
        <v>77</v>
      </c>
      <c r="AY231" s="13" t="s">
        <v>134</v>
      </c>
      <c r="BE231" s="203">
        <f>IF(N231="základní",J231,0)</f>
        <v>0</v>
      </c>
      <c r="BF231" s="203">
        <f>IF(N231="snížená",J231,0)</f>
        <v>0</v>
      </c>
      <c r="BG231" s="203">
        <f>IF(N231="zákl. přenesená",J231,0)</f>
        <v>0</v>
      </c>
      <c r="BH231" s="203">
        <f>IF(N231="sníž. přenesená",J231,0)</f>
        <v>0</v>
      </c>
      <c r="BI231" s="203">
        <f>IF(N231="nulová",J231,0)</f>
        <v>0</v>
      </c>
      <c r="BJ231" s="13" t="s">
        <v>77</v>
      </c>
      <c r="BK231" s="203">
        <f>ROUND(I231*H231,2)</f>
        <v>0</v>
      </c>
      <c r="BL231" s="13" t="s">
        <v>77</v>
      </c>
      <c r="BM231" s="13" t="s">
        <v>651</v>
      </c>
    </row>
    <row r="232" s="10" customFormat="1">
      <c r="B232" s="213"/>
      <c r="C232" s="214"/>
      <c r="D232" s="215" t="s">
        <v>532</v>
      </c>
      <c r="E232" s="214"/>
      <c r="F232" s="216" t="s">
        <v>596</v>
      </c>
      <c r="G232" s="214"/>
      <c r="H232" s="217">
        <v>4</v>
      </c>
      <c r="I232" s="218"/>
      <c r="J232" s="214"/>
      <c r="K232" s="214"/>
      <c r="L232" s="219"/>
      <c r="M232" s="220"/>
      <c r="N232" s="221"/>
      <c r="O232" s="221"/>
      <c r="P232" s="221"/>
      <c r="Q232" s="221"/>
      <c r="R232" s="221"/>
      <c r="S232" s="221"/>
      <c r="T232" s="222"/>
      <c r="AT232" s="223" t="s">
        <v>532</v>
      </c>
      <c r="AU232" s="223" t="s">
        <v>77</v>
      </c>
      <c r="AV232" s="10" t="s">
        <v>81</v>
      </c>
      <c r="AW232" s="10" t="s">
        <v>4</v>
      </c>
      <c r="AX232" s="10" t="s">
        <v>77</v>
      </c>
      <c r="AY232" s="223" t="s">
        <v>134</v>
      </c>
    </row>
    <row r="233" s="1" customFormat="1" ht="14.4" customHeight="1">
      <c r="B233" s="34"/>
      <c r="C233" s="204" t="s">
        <v>81</v>
      </c>
      <c r="D233" s="204" t="s">
        <v>358</v>
      </c>
      <c r="E233" s="205" t="s">
        <v>534</v>
      </c>
      <c r="F233" s="206" t="s">
        <v>535</v>
      </c>
      <c r="G233" s="207" t="s">
        <v>163</v>
      </c>
      <c r="H233" s="208">
        <v>1</v>
      </c>
      <c r="I233" s="209"/>
      <c r="J233" s="210">
        <f>ROUND(I233*H233,2)</f>
        <v>0</v>
      </c>
      <c r="K233" s="206" t="s">
        <v>19</v>
      </c>
      <c r="L233" s="39"/>
      <c r="M233" s="211" t="s">
        <v>19</v>
      </c>
      <c r="N233" s="212" t="s">
        <v>43</v>
      </c>
      <c r="O233" s="75"/>
      <c r="P233" s="201">
        <f>O233*H233</f>
        <v>0</v>
      </c>
      <c r="Q233" s="201">
        <v>0</v>
      </c>
      <c r="R233" s="201">
        <f>Q233*H233</f>
        <v>0</v>
      </c>
      <c r="S233" s="201">
        <v>0</v>
      </c>
      <c r="T233" s="202">
        <f>S233*H233</f>
        <v>0</v>
      </c>
      <c r="AR233" s="13" t="s">
        <v>597</v>
      </c>
      <c r="AT233" s="13" t="s">
        <v>358</v>
      </c>
      <c r="AU233" s="13" t="s">
        <v>77</v>
      </c>
      <c r="AY233" s="13" t="s">
        <v>134</v>
      </c>
      <c r="BE233" s="203">
        <f>IF(N233="základní",J233,0)</f>
        <v>0</v>
      </c>
      <c r="BF233" s="203">
        <f>IF(N233="snížená",J233,0)</f>
        <v>0</v>
      </c>
      <c r="BG233" s="203">
        <f>IF(N233="zákl. přenesená",J233,0)</f>
        <v>0</v>
      </c>
      <c r="BH233" s="203">
        <f>IF(N233="sníž. přenesená",J233,0)</f>
        <v>0</v>
      </c>
      <c r="BI233" s="203">
        <f>IF(N233="nulová",J233,0)</f>
        <v>0</v>
      </c>
      <c r="BJ233" s="13" t="s">
        <v>77</v>
      </c>
      <c r="BK233" s="203">
        <f>ROUND(I233*H233,2)</f>
        <v>0</v>
      </c>
      <c r="BL233" s="13" t="s">
        <v>597</v>
      </c>
      <c r="BM233" s="13" t="s">
        <v>485</v>
      </c>
    </row>
    <row r="234" s="1" customFormat="1" ht="14.4" customHeight="1">
      <c r="B234" s="34"/>
      <c r="C234" s="204" t="s">
        <v>84</v>
      </c>
      <c r="D234" s="204" t="s">
        <v>358</v>
      </c>
      <c r="E234" s="205" t="s">
        <v>537</v>
      </c>
      <c r="F234" s="206" t="s">
        <v>538</v>
      </c>
      <c r="G234" s="207" t="s">
        <v>163</v>
      </c>
      <c r="H234" s="208">
        <v>7</v>
      </c>
      <c r="I234" s="209"/>
      <c r="J234" s="210">
        <f>ROUND(I234*H234,2)</f>
        <v>0</v>
      </c>
      <c r="K234" s="206" t="s">
        <v>19</v>
      </c>
      <c r="L234" s="39"/>
      <c r="M234" s="211" t="s">
        <v>19</v>
      </c>
      <c r="N234" s="212" t="s">
        <v>43</v>
      </c>
      <c r="O234" s="75"/>
      <c r="P234" s="201">
        <f>O234*H234</f>
        <v>0</v>
      </c>
      <c r="Q234" s="201">
        <v>0</v>
      </c>
      <c r="R234" s="201">
        <f>Q234*H234</f>
        <v>0</v>
      </c>
      <c r="S234" s="201">
        <v>0</v>
      </c>
      <c r="T234" s="202">
        <f>S234*H234</f>
        <v>0</v>
      </c>
      <c r="AR234" s="13" t="s">
        <v>597</v>
      </c>
      <c r="AT234" s="13" t="s">
        <v>358</v>
      </c>
      <c r="AU234" s="13" t="s">
        <v>77</v>
      </c>
      <c r="AY234" s="13" t="s">
        <v>134</v>
      </c>
      <c r="BE234" s="203">
        <f>IF(N234="základní",J234,0)</f>
        <v>0</v>
      </c>
      <c r="BF234" s="203">
        <f>IF(N234="snížená",J234,0)</f>
        <v>0</v>
      </c>
      <c r="BG234" s="203">
        <f>IF(N234="zákl. přenesená",J234,0)</f>
        <v>0</v>
      </c>
      <c r="BH234" s="203">
        <f>IF(N234="sníž. přenesená",J234,0)</f>
        <v>0</v>
      </c>
      <c r="BI234" s="203">
        <f>IF(N234="nulová",J234,0)</f>
        <v>0</v>
      </c>
      <c r="BJ234" s="13" t="s">
        <v>77</v>
      </c>
      <c r="BK234" s="203">
        <f>ROUND(I234*H234,2)</f>
        <v>0</v>
      </c>
      <c r="BL234" s="13" t="s">
        <v>597</v>
      </c>
      <c r="BM234" s="13" t="s">
        <v>487</v>
      </c>
    </row>
    <row r="235" s="1" customFormat="1" ht="20.4" customHeight="1">
      <c r="B235" s="34"/>
      <c r="C235" s="204" t="s">
        <v>87</v>
      </c>
      <c r="D235" s="204" t="s">
        <v>358</v>
      </c>
      <c r="E235" s="205" t="s">
        <v>540</v>
      </c>
      <c r="F235" s="206" t="s">
        <v>541</v>
      </c>
      <c r="G235" s="207" t="s">
        <v>163</v>
      </c>
      <c r="H235" s="208">
        <v>1</v>
      </c>
      <c r="I235" s="209"/>
      <c r="J235" s="210">
        <f>ROUND(I235*H235,2)</f>
        <v>0</v>
      </c>
      <c r="K235" s="206" t="s">
        <v>19</v>
      </c>
      <c r="L235" s="39"/>
      <c r="M235" s="211" t="s">
        <v>19</v>
      </c>
      <c r="N235" s="212" t="s">
        <v>43</v>
      </c>
      <c r="O235" s="75"/>
      <c r="P235" s="201">
        <f>O235*H235</f>
        <v>0</v>
      </c>
      <c r="Q235" s="201">
        <v>0</v>
      </c>
      <c r="R235" s="201">
        <f>Q235*H235</f>
        <v>0</v>
      </c>
      <c r="S235" s="201">
        <v>0</v>
      </c>
      <c r="T235" s="202">
        <f>S235*H235</f>
        <v>0</v>
      </c>
      <c r="AR235" s="13" t="s">
        <v>597</v>
      </c>
      <c r="AT235" s="13" t="s">
        <v>358</v>
      </c>
      <c r="AU235" s="13" t="s">
        <v>77</v>
      </c>
      <c r="AY235" s="13" t="s">
        <v>134</v>
      </c>
      <c r="BE235" s="203">
        <f>IF(N235="základní",J235,0)</f>
        <v>0</v>
      </c>
      <c r="BF235" s="203">
        <f>IF(N235="snížená",J235,0)</f>
        <v>0</v>
      </c>
      <c r="BG235" s="203">
        <f>IF(N235="zákl. přenesená",J235,0)</f>
        <v>0</v>
      </c>
      <c r="BH235" s="203">
        <f>IF(N235="sníž. přenesená",J235,0)</f>
        <v>0</v>
      </c>
      <c r="BI235" s="203">
        <f>IF(N235="nulová",J235,0)</f>
        <v>0</v>
      </c>
      <c r="BJ235" s="13" t="s">
        <v>77</v>
      </c>
      <c r="BK235" s="203">
        <f>ROUND(I235*H235,2)</f>
        <v>0</v>
      </c>
      <c r="BL235" s="13" t="s">
        <v>597</v>
      </c>
      <c r="BM235" s="13" t="s">
        <v>490</v>
      </c>
    </row>
    <row r="236" s="9" customFormat="1" ht="25.92" customHeight="1">
      <c r="B236" s="177"/>
      <c r="C236" s="178"/>
      <c r="D236" s="179" t="s">
        <v>71</v>
      </c>
      <c r="E236" s="180" t="s">
        <v>543</v>
      </c>
      <c r="F236" s="180" t="s">
        <v>544</v>
      </c>
      <c r="G236" s="178"/>
      <c r="H236" s="178"/>
      <c r="I236" s="181"/>
      <c r="J236" s="182">
        <f>BK236</f>
        <v>0</v>
      </c>
      <c r="K236" s="178"/>
      <c r="L236" s="183"/>
      <c r="M236" s="184"/>
      <c r="N236" s="185"/>
      <c r="O236" s="185"/>
      <c r="P236" s="186">
        <f>SUM(P237:P238)</f>
        <v>0</v>
      </c>
      <c r="Q236" s="185"/>
      <c r="R236" s="186">
        <f>SUM(R237:R238)</f>
        <v>0</v>
      </c>
      <c r="S236" s="185"/>
      <c r="T236" s="187">
        <f>SUM(T237:T238)</f>
        <v>0</v>
      </c>
      <c r="AR236" s="188" t="s">
        <v>90</v>
      </c>
      <c r="AT236" s="189" t="s">
        <v>71</v>
      </c>
      <c r="AU236" s="189" t="s">
        <v>72</v>
      </c>
      <c r="AY236" s="188" t="s">
        <v>134</v>
      </c>
      <c r="BK236" s="190">
        <f>SUM(BK237:BK238)</f>
        <v>0</v>
      </c>
    </row>
    <row r="237" s="1" customFormat="1" ht="14.4" customHeight="1">
      <c r="B237" s="34"/>
      <c r="C237" s="204" t="s">
        <v>90</v>
      </c>
      <c r="D237" s="204" t="s">
        <v>358</v>
      </c>
      <c r="E237" s="205" t="s">
        <v>598</v>
      </c>
      <c r="F237" s="206" t="s">
        <v>599</v>
      </c>
      <c r="G237" s="207" t="s">
        <v>547</v>
      </c>
      <c r="H237" s="224"/>
      <c r="I237" s="209"/>
      <c r="J237" s="210">
        <f>ROUND(I237*H237,2)</f>
        <v>0</v>
      </c>
      <c r="K237" s="206" t="s">
        <v>19</v>
      </c>
      <c r="L237" s="39"/>
      <c r="M237" s="211" t="s">
        <v>19</v>
      </c>
      <c r="N237" s="212" t="s">
        <v>43</v>
      </c>
      <c r="O237" s="75"/>
      <c r="P237" s="201">
        <f>O237*H237</f>
        <v>0</v>
      </c>
      <c r="Q237" s="201">
        <v>0</v>
      </c>
      <c r="R237" s="201">
        <f>Q237*H237</f>
        <v>0</v>
      </c>
      <c r="S237" s="201">
        <v>0</v>
      </c>
      <c r="T237" s="202">
        <f>S237*H237</f>
        <v>0</v>
      </c>
      <c r="AR237" s="13" t="s">
        <v>87</v>
      </c>
      <c r="AT237" s="13" t="s">
        <v>358</v>
      </c>
      <c r="AU237" s="13" t="s">
        <v>77</v>
      </c>
      <c r="AY237" s="13" t="s">
        <v>134</v>
      </c>
      <c r="BE237" s="203">
        <f>IF(N237="základní",J237,0)</f>
        <v>0</v>
      </c>
      <c r="BF237" s="203">
        <f>IF(N237="snížená",J237,0)</f>
        <v>0</v>
      </c>
      <c r="BG237" s="203">
        <f>IF(N237="zákl. přenesená",J237,0)</f>
        <v>0</v>
      </c>
      <c r="BH237" s="203">
        <f>IF(N237="sníž. přenesená",J237,0)</f>
        <v>0</v>
      </c>
      <c r="BI237" s="203">
        <f>IF(N237="nulová",J237,0)</f>
        <v>0</v>
      </c>
      <c r="BJ237" s="13" t="s">
        <v>77</v>
      </c>
      <c r="BK237" s="203">
        <f>ROUND(I237*H237,2)</f>
        <v>0</v>
      </c>
      <c r="BL237" s="13" t="s">
        <v>87</v>
      </c>
      <c r="BM237" s="13" t="s">
        <v>493</v>
      </c>
    </row>
    <row r="238" s="1" customFormat="1" ht="40.8" customHeight="1">
      <c r="B238" s="34"/>
      <c r="C238" s="204" t="s">
        <v>93</v>
      </c>
      <c r="D238" s="204" t="s">
        <v>358</v>
      </c>
      <c r="E238" s="205" t="s">
        <v>549</v>
      </c>
      <c r="F238" s="206" t="s">
        <v>550</v>
      </c>
      <c r="G238" s="207" t="s">
        <v>547</v>
      </c>
      <c r="H238" s="224"/>
      <c r="I238" s="209"/>
      <c r="J238" s="210">
        <f>ROUND(I238*H238,2)</f>
        <v>0</v>
      </c>
      <c r="K238" s="206" t="s">
        <v>19</v>
      </c>
      <c r="L238" s="39"/>
      <c r="M238" s="229" t="s">
        <v>19</v>
      </c>
      <c r="N238" s="230" t="s">
        <v>43</v>
      </c>
      <c r="O238" s="227"/>
      <c r="P238" s="231">
        <f>O238*H238</f>
        <v>0</v>
      </c>
      <c r="Q238" s="231">
        <v>0</v>
      </c>
      <c r="R238" s="231">
        <f>Q238*H238</f>
        <v>0</v>
      </c>
      <c r="S238" s="231">
        <v>0</v>
      </c>
      <c r="T238" s="232">
        <f>S238*H238</f>
        <v>0</v>
      </c>
      <c r="AR238" s="13" t="s">
        <v>87</v>
      </c>
      <c r="AT238" s="13" t="s">
        <v>358</v>
      </c>
      <c r="AU238" s="13" t="s">
        <v>77</v>
      </c>
      <c r="AY238" s="13" t="s">
        <v>134</v>
      </c>
      <c r="BE238" s="203">
        <f>IF(N238="základní",J238,0)</f>
        <v>0</v>
      </c>
      <c r="BF238" s="203">
        <f>IF(N238="snížená",J238,0)</f>
        <v>0</v>
      </c>
      <c r="BG238" s="203">
        <f>IF(N238="zákl. přenesená",J238,0)</f>
        <v>0</v>
      </c>
      <c r="BH238" s="203">
        <f>IF(N238="sníž. přenesená",J238,0)</f>
        <v>0</v>
      </c>
      <c r="BI238" s="203">
        <f>IF(N238="nulová",J238,0)</f>
        <v>0</v>
      </c>
      <c r="BJ238" s="13" t="s">
        <v>77</v>
      </c>
      <c r="BK238" s="203">
        <f>ROUND(I238*H238,2)</f>
        <v>0</v>
      </c>
      <c r="BL238" s="13" t="s">
        <v>87</v>
      </c>
      <c r="BM238" s="13" t="s">
        <v>495</v>
      </c>
    </row>
    <row r="239" s="1" customFormat="1" ht="6.96" customHeight="1">
      <c r="B239" s="53"/>
      <c r="C239" s="54"/>
      <c r="D239" s="54"/>
      <c r="E239" s="54"/>
      <c r="F239" s="54"/>
      <c r="G239" s="54"/>
      <c r="H239" s="54"/>
      <c r="I239" s="150"/>
      <c r="J239" s="54"/>
      <c r="K239" s="54"/>
      <c r="L239" s="39"/>
    </row>
  </sheetData>
  <sheetProtection sheet="1" autoFilter="0" formatColumns="0" formatRows="0" objects="1" scenarios="1" spinCount="100000" saltValue="xkOYCOA/PwuXOi86Ob6spVnoczGTSold1BGUPePStz5BBmnCeMLa2v7tbKEkAtVfGzNpwHs5FM1QlPhyu1ZWmA==" hashValue="fSE33299beEtJhSFLe6JrlLPfqz8Vv5O/EFoLnsCd/iBTeiMtfHM5iBZ8F+FnFU+F537mGhZptXURRcudnsgBg==" algorithmName="SHA-512" password="CC35"/>
  <autoFilter ref="C88:K238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86.43" customWidth="1"/>
    <col min="7" max="7" width="7.43" customWidth="1"/>
    <col min="8" max="8" width="9.57" customWidth="1"/>
    <col min="9" max="9" width="12.14" style="119" customWidth="1"/>
    <col min="10" max="10" width="20.14" customWidth="1"/>
    <col min="11" max="11" width="13.29" customWidth="1"/>
    <col min="12" max="12" width="8" customWidth="1"/>
    <col min="13" max="13" width="9.29" hidden="1" customWidth="1"/>
    <col min="14" max="14" width="9.14" hidden="1"/>
    <col min="15" max="15" width="12.14" hidden="1" customWidth="1"/>
    <col min="16" max="16" width="12.14" hidden="1" customWidth="1"/>
    <col min="17" max="17" width="12.14" hidden="1" customWidth="1"/>
    <col min="18" max="18" width="12.14" hidden="1" customWidth="1"/>
    <col min="19" max="19" width="12.14" hidden="1" customWidth="1"/>
    <col min="20" max="20" width="12.14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2" ht="36.96" customHeight="1">
      <c r="L2"/>
      <c r="AT2" s="13" t="s">
        <v>98</v>
      </c>
    </row>
    <row r="3" ht="6.96" customHeight="1">
      <c r="B3" s="120"/>
      <c r="C3" s="121"/>
      <c r="D3" s="121"/>
      <c r="E3" s="121"/>
      <c r="F3" s="121"/>
      <c r="G3" s="121"/>
      <c r="H3" s="121"/>
      <c r="I3" s="122"/>
      <c r="J3" s="121"/>
      <c r="K3" s="121"/>
      <c r="L3" s="16"/>
      <c r="AT3" s="13" t="s">
        <v>81</v>
      </c>
    </row>
    <row r="4" ht="24.96" customHeight="1">
      <c r="B4" s="16"/>
      <c r="D4" s="123" t="s">
        <v>105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24" t="s">
        <v>16</v>
      </c>
      <c r="L6" s="16"/>
    </row>
    <row r="7" ht="14.4" customHeight="1">
      <c r="B7" s="16"/>
      <c r="E7" s="125" t="str">
        <f>'Rekapitulace stavby'!K6</f>
        <v>Oprava informačního zařízení v žst. Zdice, Hořovice, Praha Uhříněves, Říčany, Strančice a Benešov u Prahy.</v>
      </c>
      <c r="F7" s="124"/>
      <c r="G7" s="124"/>
      <c r="H7" s="124"/>
      <c r="L7" s="16"/>
    </row>
    <row r="8" s="1" customFormat="1" ht="12" customHeight="1">
      <c r="B8" s="39"/>
      <c r="D8" s="124" t="s">
        <v>106</v>
      </c>
      <c r="I8" s="126"/>
      <c r="L8" s="39"/>
    </row>
    <row r="9" s="1" customFormat="1" ht="36.96" customHeight="1">
      <c r="B9" s="39"/>
      <c r="E9" s="127" t="s">
        <v>652</v>
      </c>
      <c r="F9" s="1"/>
      <c r="G9" s="1"/>
      <c r="H9" s="1"/>
      <c r="I9" s="126"/>
      <c r="L9" s="39"/>
    </row>
    <row r="10" s="1" customFormat="1">
      <c r="B10" s="39"/>
      <c r="I10" s="126"/>
      <c r="L10" s="39"/>
    </row>
    <row r="11" s="1" customFormat="1" ht="12" customHeight="1">
      <c r="B11" s="39"/>
      <c r="D11" s="124" t="s">
        <v>18</v>
      </c>
      <c r="F11" s="13" t="s">
        <v>19</v>
      </c>
      <c r="I11" s="128" t="s">
        <v>20</v>
      </c>
      <c r="J11" s="13" t="s">
        <v>19</v>
      </c>
      <c r="L11" s="39"/>
    </row>
    <row r="12" s="1" customFormat="1" ht="12" customHeight="1">
      <c r="B12" s="39"/>
      <c r="D12" s="124" t="s">
        <v>21</v>
      </c>
      <c r="F12" s="13" t="s">
        <v>653</v>
      </c>
      <c r="I12" s="128" t="s">
        <v>23</v>
      </c>
      <c r="J12" s="129" t="str">
        <f>'Rekapitulace stavby'!AN8</f>
        <v>14. 6. 2019</v>
      </c>
      <c r="L12" s="39"/>
    </row>
    <row r="13" s="1" customFormat="1" ht="10.8" customHeight="1">
      <c r="B13" s="39"/>
      <c r="I13" s="126"/>
      <c r="L13" s="39"/>
    </row>
    <row r="14" s="1" customFormat="1" ht="12" customHeight="1">
      <c r="B14" s="39"/>
      <c r="D14" s="124" t="s">
        <v>25</v>
      </c>
      <c r="I14" s="128" t="s">
        <v>26</v>
      </c>
      <c r="J14" s="13" t="s">
        <v>19</v>
      </c>
      <c r="L14" s="39"/>
    </row>
    <row r="15" s="1" customFormat="1" ht="18" customHeight="1">
      <c r="B15" s="39"/>
      <c r="E15" s="13" t="s">
        <v>27</v>
      </c>
      <c r="I15" s="128" t="s">
        <v>28</v>
      </c>
      <c r="J15" s="13" t="s">
        <v>19</v>
      </c>
      <c r="L15" s="39"/>
    </row>
    <row r="16" s="1" customFormat="1" ht="6.96" customHeight="1">
      <c r="B16" s="39"/>
      <c r="I16" s="126"/>
      <c r="L16" s="39"/>
    </row>
    <row r="17" s="1" customFormat="1" ht="12" customHeight="1">
      <c r="B17" s="39"/>
      <c r="D17" s="124" t="s">
        <v>29</v>
      </c>
      <c r="I17" s="128" t="s">
        <v>26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8" t="s">
        <v>28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6"/>
      <c r="L19" s="39"/>
    </row>
    <row r="20" s="1" customFormat="1" ht="12" customHeight="1">
      <c r="B20" s="39"/>
      <c r="D20" s="124" t="s">
        <v>31</v>
      </c>
      <c r="I20" s="128" t="s">
        <v>26</v>
      </c>
      <c r="J20" s="13" t="s">
        <v>19</v>
      </c>
      <c r="L20" s="39"/>
    </row>
    <row r="21" s="1" customFormat="1" ht="18" customHeight="1">
      <c r="B21" s="39"/>
      <c r="E21" s="13" t="s">
        <v>32</v>
      </c>
      <c r="I21" s="128" t="s">
        <v>28</v>
      </c>
      <c r="J21" s="13" t="s">
        <v>19</v>
      </c>
      <c r="L21" s="39"/>
    </row>
    <row r="22" s="1" customFormat="1" ht="6.96" customHeight="1">
      <c r="B22" s="39"/>
      <c r="I22" s="126"/>
      <c r="L22" s="39"/>
    </row>
    <row r="23" s="1" customFormat="1" ht="12" customHeight="1">
      <c r="B23" s="39"/>
      <c r="D23" s="124" t="s">
        <v>34</v>
      </c>
      <c r="I23" s="128" t="s">
        <v>26</v>
      </c>
      <c r="J23" s="13" t="s">
        <v>19</v>
      </c>
      <c r="L23" s="39"/>
    </row>
    <row r="24" s="1" customFormat="1" ht="18" customHeight="1">
      <c r="B24" s="39"/>
      <c r="E24" s="13" t="s">
        <v>35</v>
      </c>
      <c r="I24" s="128" t="s">
        <v>28</v>
      </c>
      <c r="J24" s="13" t="s">
        <v>19</v>
      </c>
      <c r="L24" s="39"/>
    </row>
    <row r="25" s="1" customFormat="1" ht="6.96" customHeight="1">
      <c r="B25" s="39"/>
      <c r="I25" s="126"/>
      <c r="L25" s="39"/>
    </row>
    <row r="26" s="1" customFormat="1" ht="12" customHeight="1">
      <c r="B26" s="39"/>
      <c r="D26" s="124" t="s">
        <v>36</v>
      </c>
      <c r="I26" s="126"/>
      <c r="L26" s="39"/>
    </row>
    <row r="27" s="6" customFormat="1" ht="30.6" customHeight="1">
      <c r="B27" s="130"/>
      <c r="E27" s="131" t="s">
        <v>37</v>
      </c>
      <c r="F27" s="131"/>
      <c r="G27" s="131"/>
      <c r="H27" s="131"/>
      <c r="I27" s="132"/>
      <c r="L27" s="130"/>
    </row>
    <row r="28" s="1" customFormat="1" ht="6.96" customHeight="1">
      <c r="B28" s="39"/>
      <c r="I28" s="126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33"/>
      <c r="J29" s="67"/>
      <c r="K29" s="67"/>
      <c r="L29" s="39"/>
    </row>
    <row r="30" s="1" customFormat="1" ht="25.44" customHeight="1">
      <c r="B30" s="39"/>
      <c r="D30" s="134" t="s">
        <v>38</v>
      </c>
      <c r="I30" s="126"/>
      <c r="J30" s="135">
        <f>ROUND(J89,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33"/>
      <c r="J31" s="67"/>
      <c r="K31" s="67"/>
      <c r="L31" s="39"/>
    </row>
    <row r="32" s="1" customFormat="1" ht="14.4" customHeight="1">
      <c r="B32" s="39"/>
      <c r="F32" s="136" t="s">
        <v>40</v>
      </c>
      <c r="I32" s="137" t="s">
        <v>39</v>
      </c>
      <c r="J32" s="136" t="s">
        <v>41</v>
      </c>
      <c r="L32" s="39"/>
    </row>
    <row r="33" s="1" customFormat="1" ht="14.4" customHeight="1">
      <c r="B33" s="39"/>
      <c r="D33" s="124" t="s">
        <v>42</v>
      </c>
      <c r="E33" s="124" t="s">
        <v>43</v>
      </c>
      <c r="F33" s="138">
        <f>ROUND((SUM(BE89:BE242)),  2)</f>
        <v>0</v>
      </c>
      <c r="I33" s="139">
        <v>0.20999999999999999</v>
      </c>
      <c r="J33" s="138">
        <f>ROUND(((SUM(BE89:BE242))*I33),  2)</f>
        <v>0</v>
      </c>
      <c r="L33" s="39"/>
    </row>
    <row r="34" s="1" customFormat="1" ht="14.4" customHeight="1">
      <c r="B34" s="39"/>
      <c r="E34" s="124" t="s">
        <v>44</v>
      </c>
      <c r="F34" s="138">
        <f>ROUND((SUM(BF89:BF242)),  2)</f>
        <v>0</v>
      </c>
      <c r="I34" s="139">
        <v>0.14999999999999999</v>
      </c>
      <c r="J34" s="138">
        <f>ROUND(((SUM(BF89:BF242))*I34),  2)</f>
        <v>0</v>
      </c>
      <c r="L34" s="39"/>
    </row>
    <row r="35" hidden="1" s="1" customFormat="1" ht="14.4" customHeight="1">
      <c r="B35" s="39"/>
      <c r="E35" s="124" t="s">
        <v>45</v>
      </c>
      <c r="F35" s="138">
        <f>ROUND((SUM(BG89:BG242)),  2)</f>
        <v>0</v>
      </c>
      <c r="I35" s="139">
        <v>0.20999999999999999</v>
      </c>
      <c r="J35" s="138">
        <f>0</f>
        <v>0</v>
      </c>
      <c r="L35" s="39"/>
    </row>
    <row r="36" hidden="1" s="1" customFormat="1" ht="14.4" customHeight="1">
      <c r="B36" s="39"/>
      <c r="E36" s="124" t="s">
        <v>46</v>
      </c>
      <c r="F36" s="138">
        <f>ROUND((SUM(BH89:BH242)),  2)</f>
        <v>0</v>
      </c>
      <c r="I36" s="139">
        <v>0.14999999999999999</v>
      </c>
      <c r="J36" s="138">
        <f>0</f>
        <v>0</v>
      </c>
      <c r="L36" s="39"/>
    </row>
    <row r="37" hidden="1" s="1" customFormat="1" ht="14.4" customHeight="1">
      <c r="B37" s="39"/>
      <c r="E37" s="124" t="s">
        <v>47</v>
      </c>
      <c r="F37" s="138">
        <f>ROUND((SUM(BI89:BI242)),  2)</f>
        <v>0</v>
      </c>
      <c r="I37" s="139">
        <v>0</v>
      </c>
      <c r="J37" s="138">
        <f>0</f>
        <v>0</v>
      </c>
      <c r="L37" s="39"/>
    </row>
    <row r="38" s="1" customFormat="1" ht="6.96" customHeight="1">
      <c r="B38" s="39"/>
      <c r="I38" s="126"/>
      <c r="L38" s="39"/>
    </row>
    <row r="39" s="1" customFormat="1" ht="25.44" customHeight="1">
      <c r="B39" s="39"/>
      <c r="C39" s="140"/>
      <c r="D39" s="141" t="s">
        <v>48</v>
      </c>
      <c r="E39" s="142"/>
      <c r="F39" s="142"/>
      <c r="G39" s="143" t="s">
        <v>49</v>
      </c>
      <c r="H39" s="144" t="s">
        <v>50</v>
      </c>
      <c r="I39" s="145"/>
      <c r="J39" s="146">
        <f>SUM(J30:J37)</f>
        <v>0</v>
      </c>
      <c r="K39" s="147"/>
      <c r="L39" s="39"/>
    </row>
    <row r="40" s="1" customFormat="1" ht="14.4" customHeight="1">
      <c r="B40" s="148"/>
      <c r="C40" s="149"/>
      <c r="D40" s="149"/>
      <c r="E40" s="149"/>
      <c r="F40" s="149"/>
      <c r="G40" s="149"/>
      <c r="H40" s="149"/>
      <c r="I40" s="150"/>
      <c r="J40" s="149"/>
      <c r="K40" s="149"/>
      <c r="L40" s="39"/>
    </row>
    <row r="44" s="1" customFormat="1" ht="6.96" customHeight="1">
      <c r="B44" s="151"/>
      <c r="C44" s="152"/>
      <c r="D44" s="152"/>
      <c r="E44" s="152"/>
      <c r="F44" s="152"/>
      <c r="G44" s="152"/>
      <c r="H44" s="152"/>
      <c r="I44" s="153"/>
      <c r="J44" s="152"/>
      <c r="K44" s="152"/>
      <c r="L44" s="39"/>
    </row>
    <row r="45" s="1" customFormat="1" ht="24.96" customHeight="1">
      <c r="B45" s="34"/>
      <c r="C45" s="19" t="s">
        <v>109</v>
      </c>
      <c r="D45" s="35"/>
      <c r="E45" s="35"/>
      <c r="F45" s="35"/>
      <c r="G45" s="35"/>
      <c r="H45" s="35"/>
      <c r="I45" s="126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26"/>
      <c r="J46" s="35"/>
      <c r="K46" s="35"/>
      <c r="L46" s="39"/>
    </row>
    <row r="47" s="1" customFormat="1" ht="12" customHeight="1">
      <c r="B47" s="34"/>
      <c r="C47" s="28" t="s">
        <v>16</v>
      </c>
      <c r="D47" s="35"/>
      <c r="E47" s="35"/>
      <c r="F47" s="35"/>
      <c r="G47" s="35"/>
      <c r="H47" s="35"/>
      <c r="I47" s="126"/>
      <c r="J47" s="35"/>
      <c r="K47" s="35"/>
      <c r="L47" s="39"/>
    </row>
    <row r="48" s="1" customFormat="1" ht="14.4" customHeight="1">
      <c r="B48" s="34"/>
      <c r="C48" s="35"/>
      <c r="D48" s="35"/>
      <c r="E48" s="154" t="str">
        <f>E7</f>
        <v>Oprava informačního zařízení v žst. Zdice, Hořovice, Praha Uhříněves, Říčany, Strančice a Benešov u Prahy.</v>
      </c>
      <c r="F48" s="28"/>
      <c r="G48" s="28"/>
      <c r="H48" s="28"/>
      <c r="I48" s="126"/>
      <c r="J48" s="35"/>
      <c r="K48" s="35"/>
      <c r="L48" s="39"/>
    </row>
    <row r="49" s="1" customFormat="1" ht="12" customHeight="1">
      <c r="B49" s="34"/>
      <c r="C49" s="28" t="s">
        <v>106</v>
      </c>
      <c r="D49" s="35"/>
      <c r="E49" s="35"/>
      <c r="F49" s="35"/>
      <c r="G49" s="35"/>
      <c r="H49" s="35"/>
      <c r="I49" s="126"/>
      <c r="J49" s="35"/>
      <c r="K49" s="35"/>
      <c r="L49" s="39"/>
    </row>
    <row r="50" s="1" customFormat="1" ht="14.4" customHeight="1">
      <c r="B50" s="34"/>
      <c r="C50" s="35"/>
      <c r="D50" s="35"/>
      <c r="E50" s="60" t="str">
        <f>E9</f>
        <v>7 - náhrada stávajícího kamerového systému Strančice</v>
      </c>
      <c r="F50" s="35"/>
      <c r="G50" s="35"/>
      <c r="H50" s="35"/>
      <c r="I50" s="126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26"/>
      <c r="J51" s="35"/>
      <c r="K51" s="35"/>
      <c r="L51" s="39"/>
    </row>
    <row r="52" s="1" customFormat="1" ht="12" customHeight="1">
      <c r="B52" s="34"/>
      <c r="C52" s="28" t="s">
        <v>21</v>
      </c>
      <c r="D52" s="35"/>
      <c r="E52" s="35"/>
      <c r="F52" s="23" t="str">
        <f>F12</f>
        <v>Strančice</v>
      </c>
      <c r="G52" s="35"/>
      <c r="H52" s="35"/>
      <c r="I52" s="128" t="s">
        <v>23</v>
      </c>
      <c r="J52" s="63" t="str">
        <f>IF(J12="","",J12)</f>
        <v>14. 6. 2019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6"/>
      <c r="J53" s="35"/>
      <c r="K53" s="35"/>
      <c r="L53" s="39"/>
    </row>
    <row r="54" s="1" customFormat="1" ht="12.6" customHeight="1">
      <c r="B54" s="34"/>
      <c r="C54" s="28" t="s">
        <v>25</v>
      </c>
      <c r="D54" s="35"/>
      <c r="E54" s="35"/>
      <c r="F54" s="23" t="str">
        <f>E15</f>
        <v>Ing. František Voslář</v>
      </c>
      <c r="G54" s="35"/>
      <c r="H54" s="35"/>
      <c r="I54" s="128" t="s">
        <v>31</v>
      </c>
      <c r="J54" s="32" t="str">
        <f>E21</f>
        <v>Ing. Živko Macuroski</v>
      </c>
      <c r="K54" s="35"/>
      <c r="L54" s="39"/>
    </row>
    <row r="55" s="1" customFormat="1" ht="12.6" customHeight="1">
      <c r="B55" s="34"/>
      <c r="C55" s="28" t="s">
        <v>29</v>
      </c>
      <c r="D55" s="35"/>
      <c r="E55" s="35"/>
      <c r="F55" s="23" t="str">
        <f>IF(E18="","",E18)</f>
        <v>Vyplň údaj</v>
      </c>
      <c r="G55" s="35"/>
      <c r="H55" s="35"/>
      <c r="I55" s="128" t="s">
        <v>34</v>
      </c>
      <c r="J55" s="32" t="str">
        <f>E24</f>
        <v>Zdeněk Hron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26"/>
      <c r="J56" s="35"/>
      <c r="K56" s="35"/>
      <c r="L56" s="39"/>
    </row>
    <row r="57" s="1" customFormat="1" ht="29.28" customHeight="1">
      <c r="B57" s="34"/>
      <c r="C57" s="155" t="s">
        <v>110</v>
      </c>
      <c r="D57" s="156"/>
      <c r="E57" s="156"/>
      <c r="F57" s="156"/>
      <c r="G57" s="156"/>
      <c r="H57" s="156"/>
      <c r="I57" s="157"/>
      <c r="J57" s="158" t="s">
        <v>111</v>
      </c>
      <c r="K57" s="156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6"/>
      <c r="J58" s="35"/>
      <c r="K58" s="35"/>
      <c r="L58" s="39"/>
    </row>
    <row r="59" s="1" customFormat="1" ht="22.8" customHeight="1">
      <c r="B59" s="34"/>
      <c r="C59" s="159" t="s">
        <v>70</v>
      </c>
      <c r="D59" s="35"/>
      <c r="E59" s="35"/>
      <c r="F59" s="35"/>
      <c r="G59" s="35"/>
      <c r="H59" s="35"/>
      <c r="I59" s="126"/>
      <c r="J59" s="93">
        <f>J89</f>
        <v>0</v>
      </c>
      <c r="K59" s="35"/>
      <c r="L59" s="39"/>
      <c r="AU59" s="13" t="s">
        <v>112</v>
      </c>
    </row>
    <row r="60" s="7" customFormat="1" ht="24.96" customHeight="1">
      <c r="B60" s="160"/>
      <c r="C60" s="161"/>
      <c r="D60" s="162" t="s">
        <v>113</v>
      </c>
      <c r="E60" s="163"/>
      <c r="F60" s="163"/>
      <c r="G60" s="163"/>
      <c r="H60" s="163"/>
      <c r="I60" s="164"/>
      <c r="J60" s="165">
        <f>J90</f>
        <v>0</v>
      </c>
      <c r="K60" s="161"/>
      <c r="L60" s="166"/>
    </row>
    <row r="61" s="7" customFormat="1" ht="24.96" customHeight="1">
      <c r="B61" s="160"/>
      <c r="C61" s="161"/>
      <c r="D61" s="162" t="s">
        <v>114</v>
      </c>
      <c r="E61" s="163"/>
      <c r="F61" s="163"/>
      <c r="G61" s="163"/>
      <c r="H61" s="163"/>
      <c r="I61" s="164"/>
      <c r="J61" s="165">
        <f>J122</f>
        <v>0</v>
      </c>
      <c r="K61" s="161"/>
      <c r="L61" s="166"/>
    </row>
    <row r="62" s="7" customFormat="1" ht="24.96" customHeight="1">
      <c r="B62" s="160"/>
      <c r="C62" s="161"/>
      <c r="D62" s="162" t="s">
        <v>115</v>
      </c>
      <c r="E62" s="163"/>
      <c r="F62" s="163"/>
      <c r="G62" s="163"/>
      <c r="H62" s="163"/>
      <c r="I62" s="164"/>
      <c r="J62" s="165">
        <f>J137</f>
        <v>0</v>
      </c>
      <c r="K62" s="161"/>
      <c r="L62" s="166"/>
    </row>
    <row r="63" s="7" customFormat="1" ht="24.96" customHeight="1">
      <c r="B63" s="160"/>
      <c r="C63" s="161"/>
      <c r="D63" s="162" t="s">
        <v>116</v>
      </c>
      <c r="E63" s="163"/>
      <c r="F63" s="163"/>
      <c r="G63" s="163"/>
      <c r="H63" s="163"/>
      <c r="I63" s="164"/>
      <c r="J63" s="165">
        <f>J148</f>
        <v>0</v>
      </c>
      <c r="K63" s="161"/>
      <c r="L63" s="166"/>
    </row>
    <row r="64" s="7" customFormat="1" ht="24.96" customHeight="1">
      <c r="B64" s="160"/>
      <c r="C64" s="161"/>
      <c r="D64" s="162" t="s">
        <v>113</v>
      </c>
      <c r="E64" s="163"/>
      <c r="F64" s="163"/>
      <c r="G64" s="163"/>
      <c r="H64" s="163"/>
      <c r="I64" s="164"/>
      <c r="J64" s="165">
        <f>J159</f>
        <v>0</v>
      </c>
      <c r="K64" s="161"/>
      <c r="L64" s="166"/>
    </row>
    <row r="65" s="7" customFormat="1" ht="24.96" customHeight="1">
      <c r="B65" s="160"/>
      <c r="C65" s="161"/>
      <c r="D65" s="162" t="s">
        <v>114</v>
      </c>
      <c r="E65" s="163"/>
      <c r="F65" s="163"/>
      <c r="G65" s="163"/>
      <c r="H65" s="163"/>
      <c r="I65" s="164"/>
      <c r="J65" s="165">
        <f>J189</f>
        <v>0</v>
      </c>
      <c r="K65" s="161"/>
      <c r="L65" s="166"/>
    </row>
    <row r="66" s="7" customFormat="1" ht="24.96" customHeight="1">
      <c r="B66" s="160"/>
      <c r="C66" s="161"/>
      <c r="D66" s="162" t="s">
        <v>115</v>
      </c>
      <c r="E66" s="163"/>
      <c r="F66" s="163"/>
      <c r="G66" s="163"/>
      <c r="H66" s="163"/>
      <c r="I66" s="164"/>
      <c r="J66" s="165">
        <f>J206</f>
        <v>0</v>
      </c>
      <c r="K66" s="161"/>
      <c r="L66" s="166"/>
    </row>
    <row r="67" s="7" customFormat="1" ht="24.96" customHeight="1">
      <c r="B67" s="160"/>
      <c r="C67" s="161"/>
      <c r="D67" s="162" t="s">
        <v>116</v>
      </c>
      <c r="E67" s="163"/>
      <c r="F67" s="163"/>
      <c r="G67" s="163"/>
      <c r="H67" s="163"/>
      <c r="I67" s="164"/>
      <c r="J67" s="165">
        <f>J217</f>
        <v>0</v>
      </c>
      <c r="K67" s="161"/>
      <c r="L67" s="166"/>
    </row>
    <row r="68" s="7" customFormat="1" ht="24.96" customHeight="1">
      <c r="B68" s="160"/>
      <c r="C68" s="161"/>
      <c r="D68" s="162" t="s">
        <v>117</v>
      </c>
      <c r="E68" s="163"/>
      <c r="F68" s="163"/>
      <c r="G68" s="163"/>
      <c r="H68" s="163"/>
      <c r="I68" s="164"/>
      <c r="J68" s="165">
        <f>J234</f>
        <v>0</v>
      </c>
      <c r="K68" s="161"/>
      <c r="L68" s="166"/>
    </row>
    <row r="69" s="7" customFormat="1" ht="24.96" customHeight="1">
      <c r="B69" s="160"/>
      <c r="C69" s="161"/>
      <c r="D69" s="162" t="s">
        <v>118</v>
      </c>
      <c r="E69" s="163"/>
      <c r="F69" s="163"/>
      <c r="G69" s="163"/>
      <c r="H69" s="163"/>
      <c r="I69" s="164"/>
      <c r="J69" s="165">
        <f>J240</f>
        <v>0</v>
      </c>
      <c r="K69" s="161"/>
      <c r="L69" s="166"/>
    </row>
    <row r="70" s="1" customFormat="1" ht="21.84" customHeight="1">
      <c r="B70" s="34"/>
      <c r="C70" s="35"/>
      <c r="D70" s="35"/>
      <c r="E70" s="35"/>
      <c r="F70" s="35"/>
      <c r="G70" s="35"/>
      <c r="H70" s="35"/>
      <c r="I70" s="126"/>
      <c r="J70" s="35"/>
      <c r="K70" s="35"/>
      <c r="L70" s="39"/>
    </row>
    <row r="71" s="1" customFormat="1" ht="6.96" customHeight="1">
      <c r="B71" s="53"/>
      <c r="C71" s="54"/>
      <c r="D71" s="54"/>
      <c r="E71" s="54"/>
      <c r="F71" s="54"/>
      <c r="G71" s="54"/>
      <c r="H71" s="54"/>
      <c r="I71" s="150"/>
      <c r="J71" s="54"/>
      <c r="K71" s="54"/>
      <c r="L71" s="39"/>
    </row>
    <row r="75" s="1" customFormat="1" ht="6.96" customHeight="1">
      <c r="B75" s="55"/>
      <c r="C75" s="56"/>
      <c r="D75" s="56"/>
      <c r="E75" s="56"/>
      <c r="F75" s="56"/>
      <c r="G75" s="56"/>
      <c r="H75" s="56"/>
      <c r="I75" s="153"/>
      <c r="J75" s="56"/>
      <c r="K75" s="56"/>
      <c r="L75" s="39"/>
    </row>
    <row r="76" s="1" customFormat="1" ht="24.96" customHeight="1">
      <c r="B76" s="34"/>
      <c r="C76" s="19" t="s">
        <v>119</v>
      </c>
      <c r="D76" s="35"/>
      <c r="E76" s="35"/>
      <c r="F76" s="35"/>
      <c r="G76" s="35"/>
      <c r="H76" s="35"/>
      <c r="I76" s="126"/>
      <c r="J76" s="35"/>
      <c r="K76" s="35"/>
      <c r="L76" s="39"/>
    </row>
    <row r="77" s="1" customFormat="1" ht="6.96" customHeight="1">
      <c r="B77" s="34"/>
      <c r="C77" s="35"/>
      <c r="D77" s="35"/>
      <c r="E77" s="35"/>
      <c r="F77" s="35"/>
      <c r="G77" s="35"/>
      <c r="H77" s="35"/>
      <c r="I77" s="126"/>
      <c r="J77" s="35"/>
      <c r="K77" s="35"/>
      <c r="L77" s="39"/>
    </row>
    <row r="78" s="1" customFormat="1" ht="12" customHeight="1">
      <c r="B78" s="34"/>
      <c r="C78" s="28" t="s">
        <v>16</v>
      </c>
      <c r="D78" s="35"/>
      <c r="E78" s="35"/>
      <c r="F78" s="35"/>
      <c r="G78" s="35"/>
      <c r="H78" s="35"/>
      <c r="I78" s="126"/>
      <c r="J78" s="35"/>
      <c r="K78" s="35"/>
      <c r="L78" s="39"/>
    </row>
    <row r="79" s="1" customFormat="1" ht="14.4" customHeight="1">
      <c r="B79" s="34"/>
      <c r="C79" s="35"/>
      <c r="D79" s="35"/>
      <c r="E79" s="154" t="str">
        <f>E7</f>
        <v>Oprava informačního zařízení v žst. Zdice, Hořovice, Praha Uhříněves, Říčany, Strančice a Benešov u Prahy.</v>
      </c>
      <c r="F79" s="28"/>
      <c r="G79" s="28"/>
      <c r="H79" s="28"/>
      <c r="I79" s="126"/>
      <c r="J79" s="35"/>
      <c r="K79" s="35"/>
      <c r="L79" s="39"/>
    </row>
    <row r="80" s="1" customFormat="1" ht="12" customHeight="1">
      <c r="B80" s="34"/>
      <c r="C80" s="28" t="s">
        <v>106</v>
      </c>
      <c r="D80" s="35"/>
      <c r="E80" s="35"/>
      <c r="F80" s="35"/>
      <c r="G80" s="35"/>
      <c r="H80" s="35"/>
      <c r="I80" s="126"/>
      <c r="J80" s="35"/>
      <c r="K80" s="35"/>
      <c r="L80" s="39"/>
    </row>
    <row r="81" s="1" customFormat="1" ht="14.4" customHeight="1">
      <c r="B81" s="34"/>
      <c r="C81" s="35"/>
      <c r="D81" s="35"/>
      <c r="E81" s="60" t="str">
        <f>E9</f>
        <v>7 - náhrada stávajícího kamerového systému Strančice</v>
      </c>
      <c r="F81" s="35"/>
      <c r="G81" s="35"/>
      <c r="H81" s="35"/>
      <c r="I81" s="126"/>
      <c r="J81" s="35"/>
      <c r="K81" s="35"/>
      <c r="L81" s="39"/>
    </row>
    <row r="82" s="1" customFormat="1" ht="6.96" customHeight="1">
      <c r="B82" s="34"/>
      <c r="C82" s="35"/>
      <c r="D82" s="35"/>
      <c r="E82" s="35"/>
      <c r="F82" s="35"/>
      <c r="G82" s="35"/>
      <c r="H82" s="35"/>
      <c r="I82" s="126"/>
      <c r="J82" s="35"/>
      <c r="K82" s="35"/>
      <c r="L82" s="39"/>
    </row>
    <row r="83" s="1" customFormat="1" ht="12" customHeight="1">
      <c r="B83" s="34"/>
      <c r="C83" s="28" t="s">
        <v>21</v>
      </c>
      <c r="D83" s="35"/>
      <c r="E83" s="35"/>
      <c r="F83" s="23" t="str">
        <f>F12</f>
        <v>Strančice</v>
      </c>
      <c r="G83" s="35"/>
      <c r="H83" s="35"/>
      <c r="I83" s="128" t="s">
        <v>23</v>
      </c>
      <c r="J83" s="63" t="str">
        <f>IF(J12="","",J12)</f>
        <v>14. 6. 2019</v>
      </c>
      <c r="K83" s="35"/>
      <c r="L83" s="39"/>
    </row>
    <row r="84" s="1" customFormat="1" ht="6.96" customHeight="1">
      <c r="B84" s="34"/>
      <c r="C84" s="35"/>
      <c r="D84" s="35"/>
      <c r="E84" s="35"/>
      <c r="F84" s="35"/>
      <c r="G84" s="35"/>
      <c r="H84" s="35"/>
      <c r="I84" s="126"/>
      <c r="J84" s="35"/>
      <c r="K84" s="35"/>
      <c r="L84" s="39"/>
    </row>
    <row r="85" s="1" customFormat="1" ht="12.6" customHeight="1">
      <c r="B85" s="34"/>
      <c r="C85" s="28" t="s">
        <v>25</v>
      </c>
      <c r="D85" s="35"/>
      <c r="E85" s="35"/>
      <c r="F85" s="23" t="str">
        <f>E15</f>
        <v>Ing. František Voslář</v>
      </c>
      <c r="G85" s="35"/>
      <c r="H85" s="35"/>
      <c r="I85" s="128" t="s">
        <v>31</v>
      </c>
      <c r="J85" s="32" t="str">
        <f>E21</f>
        <v>Ing. Živko Macuroski</v>
      </c>
      <c r="K85" s="35"/>
      <c r="L85" s="39"/>
    </row>
    <row r="86" s="1" customFormat="1" ht="12.6" customHeight="1">
      <c r="B86" s="34"/>
      <c r="C86" s="28" t="s">
        <v>29</v>
      </c>
      <c r="D86" s="35"/>
      <c r="E86" s="35"/>
      <c r="F86" s="23" t="str">
        <f>IF(E18="","",E18)</f>
        <v>Vyplň údaj</v>
      </c>
      <c r="G86" s="35"/>
      <c r="H86" s="35"/>
      <c r="I86" s="128" t="s">
        <v>34</v>
      </c>
      <c r="J86" s="32" t="str">
        <f>E24</f>
        <v>Zdeněk Hron</v>
      </c>
      <c r="K86" s="35"/>
      <c r="L86" s="39"/>
    </row>
    <row r="87" s="1" customFormat="1" ht="10.32" customHeight="1">
      <c r="B87" s="34"/>
      <c r="C87" s="35"/>
      <c r="D87" s="35"/>
      <c r="E87" s="35"/>
      <c r="F87" s="35"/>
      <c r="G87" s="35"/>
      <c r="H87" s="35"/>
      <c r="I87" s="126"/>
      <c r="J87" s="35"/>
      <c r="K87" s="35"/>
      <c r="L87" s="39"/>
    </row>
    <row r="88" s="8" customFormat="1" ht="29.28" customHeight="1">
      <c r="B88" s="167"/>
      <c r="C88" s="168" t="s">
        <v>120</v>
      </c>
      <c r="D88" s="169" t="s">
        <v>57</v>
      </c>
      <c r="E88" s="169" t="s">
        <v>53</v>
      </c>
      <c r="F88" s="169" t="s">
        <v>54</v>
      </c>
      <c r="G88" s="169" t="s">
        <v>121</v>
      </c>
      <c r="H88" s="169" t="s">
        <v>122</v>
      </c>
      <c r="I88" s="170" t="s">
        <v>123</v>
      </c>
      <c r="J88" s="169" t="s">
        <v>111</v>
      </c>
      <c r="K88" s="171" t="s">
        <v>124</v>
      </c>
      <c r="L88" s="172"/>
      <c r="M88" s="83" t="s">
        <v>19</v>
      </c>
      <c r="N88" s="84" t="s">
        <v>42</v>
      </c>
      <c r="O88" s="84" t="s">
        <v>125</v>
      </c>
      <c r="P88" s="84" t="s">
        <v>126</v>
      </c>
      <c r="Q88" s="84" t="s">
        <v>127</v>
      </c>
      <c r="R88" s="84" t="s">
        <v>128</v>
      </c>
      <c r="S88" s="84" t="s">
        <v>129</v>
      </c>
      <c r="T88" s="85" t="s">
        <v>130</v>
      </c>
    </row>
    <row r="89" s="1" customFormat="1" ht="22.8" customHeight="1">
      <c r="B89" s="34"/>
      <c r="C89" s="90" t="s">
        <v>131</v>
      </c>
      <c r="D89" s="35"/>
      <c r="E89" s="35"/>
      <c r="F89" s="35"/>
      <c r="G89" s="35"/>
      <c r="H89" s="35"/>
      <c r="I89" s="126"/>
      <c r="J89" s="173">
        <f>BK89</f>
        <v>0</v>
      </c>
      <c r="K89" s="35"/>
      <c r="L89" s="39"/>
      <c r="M89" s="86"/>
      <c r="N89" s="87"/>
      <c r="O89" s="87"/>
      <c r="P89" s="174">
        <f>P90+P122+P137+P148+P159+P189+P206+P217+P234+P240</f>
        <v>0</v>
      </c>
      <c r="Q89" s="87"/>
      <c r="R89" s="174">
        <f>R90+R122+R137+R148+R159+R189+R206+R217+R234+R240</f>
        <v>0</v>
      </c>
      <c r="S89" s="87"/>
      <c r="T89" s="175">
        <f>T90+T122+T137+T148+T159+T189+T206+T217+T234+T240</f>
        <v>0</v>
      </c>
      <c r="AT89" s="13" t="s">
        <v>71</v>
      </c>
      <c r="AU89" s="13" t="s">
        <v>112</v>
      </c>
      <c r="BK89" s="176">
        <f>BK90+BK122+BK137+BK148+BK159+BK189+BK206+BK217+BK234+BK240</f>
        <v>0</v>
      </c>
    </row>
    <row r="90" s="9" customFormat="1" ht="25.92" customHeight="1">
      <c r="B90" s="177"/>
      <c r="C90" s="178"/>
      <c r="D90" s="179" t="s">
        <v>71</v>
      </c>
      <c r="E90" s="180" t="s">
        <v>132</v>
      </c>
      <c r="F90" s="180" t="s">
        <v>133</v>
      </c>
      <c r="G90" s="178"/>
      <c r="H90" s="178"/>
      <c r="I90" s="181"/>
      <c r="J90" s="182">
        <f>BK90</f>
        <v>0</v>
      </c>
      <c r="K90" s="178"/>
      <c r="L90" s="183"/>
      <c r="M90" s="184"/>
      <c r="N90" s="185"/>
      <c r="O90" s="185"/>
      <c r="P90" s="186">
        <f>SUM(P91:P121)</f>
        <v>0</v>
      </c>
      <c r="Q90" s="185"/>
      <c r="R90" s="186">
        <f>SUM(R91:R121)</f>
        <v>0</v>
      </c>
      <c r="S90" s="185"/>
      <c r="T90" s="187">
        <f>SUM(T91:T121)</f>
        <v>0</v>
      </c>
      <c r="AR90" s="188" t="s">
        <v>77</v>
      </c>
      <c r="AT90" s="189" t="s">
        <v>71</v>
      </c>
      <c r="AU90" s="189" t="s">
        <v>72</v>
      </c>
      <c r="AY90" s="188" t="s">
        <v>134</v>
      </c>
      <c r="BK90" s="190">
        <f>SUM(BK91:BK121)</f>
        <v>0</v>
      </c>
    </row>
    <row r="91" s="1" customFormat="1" ht="40.8" customHeight="1">
      <c r="B91" s="34"/>
      <c r="C91" s="191" t="s">
        <v>72</v>
      </c>
      <c r="D91" s="191" t="s">
        <v>135</v>
      </c>
      <c r="E91" s="192" t="s">
        <v>136</v>
      </c>
      <c r="F91" s="193" t="s">
        <v>623</v>
      </c>
      <c r="G91" s="194" t="s">
        <v>138</v>
      </c>
      <c r="H91" s="195">
        <v>1</v>
      </c>
      <c r="I91" s="196"/>
      <c r="J91" s="197">
        <f>ROUND(I91*H91,2)</f>
        <v>0</v>
      </c>
      <c r="K91" s="193" t="s">
        <v>19</v>
      </c>
      <c r="L91" s="198"/>
      <c r="M91" s="199" t="s">
        <v>19</v>
      </c>
      <c r="N91" s="200" t="s">
        <v>43</v>
      </c>
      <c r="O91" s="75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AR91" s="13" t="s">
        <v>99</v>
      </c>
      <c r="AT91" s="13" t="s">
        <v>135</v>
      </c>
      <c r="AU91" s="13" t="s">
        <v>77</v>
      </c>
      <c r="AY91" s="13" t="s">
        <v>134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13" t="s">
        <v>77</v>
      </c>
      <c r="BK91" s="203">
        <f>ROUND(I91*H91,2)</f>
        <v>0</v>
      </c>
      <c r="BL91" s="13" t="s">
        <v>87</v>
      </c>
      <c r="BM91" s="13" t="s">
        <v>81</v>
      </c>
    </row>
    <row r="92" s="1" customFormat="1" ht="14.4" customHeight="1">
      <c r="B92" s="34"/>
      <c r="C92" s="191" t="s">
        <v>72</v>
      </c>
      <c r="D92" s="191" t="s">
        <v>135</v>
      </c>
      <c r="E92" s="192" t="s">
        <v>139</v>
      </c>
      <c r="F92" s="193" t="s">
        <v>140</v>
      </c>
      <c r="G92" s="194" t="s">
        <v>138</v>
      </c>
      <c r="H92" s="195">
        <v>4</v>
      </c>
      <c r="I92" s="196"/>
      <c r="J92" s="197">
        <f>ROUND(I92*H92,2)</f>
        <v>0</v>
      </c>
      <c r="K92" s="193" t="s">
        <v>19</v>
      </c>
      <c r="L92" s="198"/>
      <c r="M92" s="199" t="s">
        <v>19</v>
      </c>
      <c r="N92" s="200" t="s">
        <v>43</v>
      </c>
      <c r="O92" s="75"/>
      <c r="P92" s="201">
        <f>O92*H92</f>
        <v>0</v>
      </c>
      <c r="Q92" s="201">
        <v>0</v>
      </c>
      <c r="R92" s="201">
        <f>Q92*H92</f>
        <v>0</v>
      </c>
      <c r="S92" s="201">
        <v>0</v>
      </c>
      <c r="T92" s="202">
        <f>S92*H92</f>
        <v>0</v>
      </c>
      <c r="AR92" s="13" t="s">
        <v>99</v>
      </c>
      <c r="AT92" s="13" t="s">
        <v>135</v>
      </c>
      <c r="AU92" s="13" t="s">
        <v>77</v>
      </c>
      <c r="AY92" s="13" t="s">
        <v>134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13" t="s">
        <v>77</v>
      </c>
      <c r="BK92" s="203">
        <f>ROUND(I92*H92,2)</f>
        <v>0</v>
      </c>
      <c r="BL92" s="13" t="s">
        <v>87</v>
      </c>
      <c r="BM92" s="13" t="s">
        <v>87</v>
      </c>
    </row>
    <row r="93" s="1" customFormat="1" ht="14.4" customHeight="1">
      <c r="B93" s="34"/>
      <c r="C93" s="191" t="s">
        <v>72</v>
      </c>
      <c r="D93" s="191" t="s">
        <v>135</v>
      </c>
      <c r="E93" s="192" t="s">
        <v>141</v>
      </c>
      <c r="F93" s="193" t="s">
        <v>142</v>
      </c>
      <c r="G93" s="194" t="s">
        <v>138</v>
      </c>
      <c r="H93" s="195">
        <v>1</v>
      </c>
      <c r="I93" s="196"/>
      <c r="J93" s="197">
        <f>ROUND(I93*H93,2)</f>
        <v>0</v>
      </c>
      <c r="K93" s="193" t="s">
        <v>19</v>
      </c>
      <c r="L93" s="198"/>
      <c r="M93" s="199" t="s">
        <v>19</v>
      </c>
      <c r="N93" s="200" t="s">
        <v>43</v>
      </c>
      <c r="O93" s="75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13" t="s">
        <v>99</v>
      </c>
      <c r="AT93" s="13" t="s">
        <v>135</v>
      </c>
      <c r="AU93" s="13" t="s">
        <v>77</v>
      </c>
      <c r="AY93" s="13" t="s">
        <v>134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13" t="s">
        <v>77</v>
      </c>
      <c r="BK93" s="203">
        <f>ROUND(I93*H93,2)</f>
        <v>0</v>
      </c>
      <c r="BL93" s="13" t="s">
        <v>87</v>
      </c>
      <c r="BM93" s="13" t="s">
        <v>93</v>
      </c>
    </row>
    <row r="94" s="1" customFormat="1" ht="14.4" customHeight="1">
      <c r="B94" s="34"/>
      <c r="C94" s="191" t="s">
        <v>72</v>
      </c>
      <c r="D94" s="191" t="s">
        <v>135</v>
      </c>
      <c r="E94" s="192" t="s">
        <v>183</v>
      </c>
      <c r="F94" s="193" t="s">
        <v>184</v>
      </c>
      <c r="G94" s="194" t="s">
        <v>185</v>
      </c>
      <c r="H94" s="195">
        <v>1</v>
      </c>
      <c r="I94" s="196"/>
      <c r="J94" s="197">
        <f>ROUND(I94*H94,2)</f>
        <v>0</v>
      </c>
      <c r="K94" s="193" t="s">
        <v>19</v>
      </c>
      <c r="L94" s="198"/>
      <c r="M94" s="199" t="s">
        <v>19</v>
      </c>
      <c r="N94" s="200" t="s">
        <v>43</v>
      </c>
      <c r="O94" s="75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AR94" s="13" t="s">
        <v>99</v>
      </c>
      <c r="AT94" s="13" t="s">
        <v>135</v>
      </c>
      <c r="AU94" s="13" t="s">
        <v>77</v>
      </c>
      <c r="AY94" s="13" t="s">
        <v>134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13" t="s">
        <v>77</v>
      </c>
      <c r="BK94" s="203">
        <f>ROUND(I94*H94,2)</f>
        <v>0</v>
      </c>
      <c r="BL94" s="13" t="s">
        <v>87</v>
      </c>
      <c r="BM94" s="13" t="s">
        <v>99</v>
      </c>
    </row>
    <row r="95" s="1" customFormat="1" ht="20.4" customHeight="1">
      <c r="B95" s="34"/>
      <c r="C95" s="191" t="s">
        <v>72</v>
      </c>
      <c r="D95" s="191" t="s">
        <v>135</v>
      </c>
      <c r="E95" s="192" t="s">
        <v>187</v>
      </c>
      <c r="F95" s="193" t="s">
        <v>188</v>
      </c>
      <c r="G95" s="194" t="s">
        <v>138</v>
      </c>
      <c r="H95" s="195">
        <v>1</v>
      </c>
      <c r="I95" s="196"/>
      <c r="J95" s="197">
        <f>ROUND(I95*H95,2)</f>
        <v>0</v>
      </c>
      <c r="K95" s="193" t="s">
        <v>19</v>
      </c>
      <c r="L95" s="198"/>
      <c r="M95" s="199" t="s">
        <v>19</v>
      </c>
      <c r="N95" s="200" t="s">
        <v>43</v>
      </c>
      <c r="O95" s="75"/>
      <c r="P95" s="201">
        <f>O95*H95</f>
        <v>0</v>
      </c>
      <c r="Q95" s="201">
        <v>0</v>
      </c>
      <c r="R95" s="201">
        <f>Q95*H95</f>
        <v>0</v>
      </c>
      <c r="S95" s="201">
        <v>0</v>
      </c>
      <c r="T95" s="202">
        <f>S95*H95</f>
        <v>0</v>
      </c>
      <c r="AR95" s="13" t="s">
        <v>99</v>
      </c>
      <c r="AT95" s="13" t="s">
        <v>135</v>
      </c>
      <c r="AU95" s="13" t="s">
        <v>77</v>
      </c>
      <c r="AY95" s="13" t="s">
        <v>134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13" t="s">
        <v>77</v>
      </c>
      <c r="BK95" s="203">
        <f>ROUND(I95*H95,2)</f>
        <v>0</v>
      </c>
      <c r="BL95" s="13" t="s">
        <v>87</v>
      </c>
      <c r="BM95" s="13" t="s">
        <v>147</v>
      </c>
    </row>
    <row r="96" s="1" customFormat="1" ht="14.4" customHeight="1">
      <c r="B96" s="34"/>
      <c r="C96" s="191" t="s">
        <v>72</v>
      </c>
      <c r="D96" s="191" t="s">
        <v>135</v>
      </c>
      <c r="E96" s="192" t="s">
        <v>190</v>
      </c>
      <c r="F96" s="193" t="s">
        <v>191</v>
      </c>
      <c r="G96" s="194" t="s">
        <v>138</v>
      </c>
      <c r="H96" s="195">
        <v>1</v>
      </c>
      <c r="I96" s="196"/>
      <c r="J96" s="197">
        <f>ROUND(I96*H96,2)</f>
        <v>0</v>
      </c>
      <c r="K96" s="193" t="s">
        <v>19</v>
      </c>
      <c r="L96" s="198"/>
      <c r="M96" s="199" t="s">
        <v>19</v>
      </c>
      <c r="N96" s="200" t="s">
        <v>43</v>
      </c>
      <c r="O96" s="75"/>
      <c r="P96" s="201">
        <f>O96*H96</f>
        <v>0</v>
      </c>
      <c r="Q96" s="201">
        <v>0</v>
      </c>
      <c r="R96" s="201">
        <f>Q96*H96</f>
        <v>0</v>
      </c>
      <c r="S96" s="201">
        <v>0</v>
      </c>
      <c r="T96" s="202">
        <f>S96*H96</f>
        <v>0</v>
      </c>
      <c r="AR96" s="13" t="s">
        <v>99</v>
      </c>
      <c r="AT96" s="13" t="s">
        <v>135</v>
      </c>
      <c r="AU96" s="13" t="s">
        <v>77</v>
      </c>
      <c r="AY96" s="13" t="s">
        <v>134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13" t="s">
        <v>77</v>
      </c>
      <c r="BK96" s="203">
        <f>ROUND(I96*H96,2)</f>
        <v>0</v>
      </c>
      <c r="BL96" s="13" t="s">
        <v>87</v>
      </c>
      <c r="BM96" s="13" t="s">
        <v>175</v>
      </c>
    </row>
    <row r="97" s="1" customFormat="1" ht="20.4" customHeight="1">
      <c r="B97" s="34"/>
      <c r="C97" s="191" t="s">
        <v>72</v>
      </c>
      <c r="D97" s="191" t="s">
        <v>135</v>
      </c>
      <c r="E97" s="192" t="s">
        <v>193</v>
      </c>
      <c r="F97" s="193" t="s">
        <v>194</v>
      </c>
      <c r="G97" s="194" t="s">
        <v>138</v>
      </c>
      <c r="H97" s="195">
        <v>1</v>
      </c>
      <c r="I97" s="196"/>
      <c r="J97" s="197">
        <f>ROUND(I97*H97,2)</f>
        <v>0</v>
      </c>
      <c r="K97" s="193" t="s">
        <v>19</v>
      </c>
      <c r="L97" s="198"/>
      <c r="M97" s="199" t="s">
        <v>19</v>
      </c>
      <c r="N97" s="200" t="s">
        <v>43</v>
      </c>
      <c r="O97" s="75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AR97" s="13" t="s">
        <v>99</v>
      </c>
      <c r="AT97" s="13" t="s">
        <v>135</v>
      </c>
      <c r="AU97" s="13" t="s">
        <v>77</v>
      </c>
      <c r="AY97" s="13" t="s">
        <v>134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13" t="s">
        <v>77</v>
      </c>
      <c r="BK97" s="203">
        <f>ROUND(I97*H97,2)</f>
        <v>0</v>
      </c>
      <c r="BL97" s="13" t="s">
        <v>87</v>
      </c>
      <c r="BM97" s="13" t="s">
        <v>157</v>
      </c>
    </row>
    <row r="98" s="1" customFormat="1" ht="14.4" customHeight="1">
      <c r="B98" s="34"/>
      <c r="C98" s="191" t="s">
        <v>72</v>
      </c>
      <c r="D98" s="191" t="s">
        <v>135</v>
      </c>
      <c r="E98" s="192" t="s">
        <v>196</v>
      </c>
      <c r="F98" s="193" t="s">
        <v>197</v>
      </c>
      <c r="G98" s="194" t="s">
        <v>138</v>
      </c>
      <c r="H98" s="195">
        <v>1</v>
      </c>
      <c r="I98" s="196"/>
      <c r="J98" s="197">
        <f>ROUND(I98*H98,2)</f>
        <v>0</v>
      </c>
      <c r="K98" s="193" t="s">
        <v>19</v>
      </c>
      <c r="L98" s="198"/>
      <c r="M98" s="199" t="s">
        <v>19</v>
      </c>
      <c r="N98" s="200" t="s">
        <v>43</v>
      </c>
      <c r="O98" s="75"/>
      <c r="P98" s="201">
        <f>O98*H98</f>
        <v>0</v>
      </c>
      <c r="Q98" s="201">
        <v>0</v>
      </c>
      <c r="R98" s="201">
        <f>Q98*H98</f>
        <v>0</v>
      </c>
      <c r="S98" s="201">
        <v>0</v>
      </c>
      <c r="T98" s="202">
        <f>S98*H98</f>
        <v>0</v>
      </c>
      <c r="AR98" s="13" t="s">
        <v>99</v>
      </c>
      <c r="AT98" s="13" t="s">
        <v>135</v>
      </c>
      <c r="AU98" s="13" t="s">
        <v>77</v>
      </c>
      <c r="AY98" s="13" t="s">
        <v>134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13" t="s">
        <v>77</v>
      </c>
      <c r="BK98" s="203">
        <f>ROUND(I98*H98,2)</f>
        <v>0</v>
      </c>
      <c r="BL98" s="13" t="s">
        <v>87</v>
      </c>
      <c r="BM98" s="13" t="s">
        <v>186</v>
      </c>
    </row>
    <row r="99" s="1" customFormat="1" ht="14.4" customHeight="1">
      <c r="B99" s="34"/>
      <c r="C99" s="191" t="s">
        <v>72</v>
      </c>
      <c r="D99" s="191" t="s">
        <v>135</v>
      </c>
      <c r="E99" s="192" t="s">
        <v>199</v>
      </c>
      <c r="F99" s="193" t="s">
        <v>200</v>
      </c>
      <c r="G99" s="194" t="s">
        <v>138</v>
      </c>
      <c r="H99" s="195">
        <v>1</v>
      </c>
      <c r="I99" s="196"/>
      <c r="J99" s="197">
        <f>ROUND(I99*H99,2)</f>
        <v>0</v>
      </c>
      <c r="K99" s="193" t="s">
        <v>19</v>
      </c>
      <c r="L99" s="198"/>
      <c r="M99" s="199" t="s">
        <v>19</v>
      </c>
      <c r="N99" s="200" t="s">
        <v>43</v>
      </c>
      <c r="O99" s="75"/>
      <c r="P99" s="201">
        <f>O99*H99</f>
        <v>0</v>
      </c>
      <c r="Q99" s="201">
        <v>0</v>
      </c>
      <c r="R99" s="201">
        <f>Q99*H99</f>
        <v>0</v>
      </c>
      <c r="S99" s="201">
        <v>0</v>
      </c>
      <c r="T99" s="202">
        <f>S99*H99</f>
        <v>0</v>
      </c>
      <c r="AR99" s="13" t="s">
        <v>99</v>
      </c>
      <c r="AT99" s="13" t="s">
        <v>135</v>
      </c>
      <c r="AU99" s="13" t="s">
        <v>77</v>
      </c>
      <c r="AY99" s="13" t="s">
        <v>134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13" t="s">
        <v>77</v>
      </c>
      <c r="BK99" s="203">
        <f>ROUND(I99*H99,2)</f>
        <v>0</v>
      </c>
      <c r="BL99" s="13" t="s">
        <v>87</v>
      </c>
      <c r="BM99" s="13" t="s">
        <v>559</v>
      </c>
    </row>
    <row r="100" s="1" customFormat="1" ht="14.4" customHeight="1">
      <c r="B100" s="34"/>
      <c r="C100" s="191" t="s">
        <v>72</v>
      </c>
      <c r="D100" s="191" t="s">
        <v>135</v>
      </c>
      <c r="E100" s="192" t="s">
        <v>202</v>
      </c>
      <c r="F100" s="193" t="s">
        <v>203</v>
      </c>
      <c r="G100" s="194" t="s">
        <v>138</v>
      </c>
      <c r="H100" s="195">
        <v>1</v>
      </c>
      <c r="I100" s="196"/>
      <c r="J100" s="197">
        <f>ROUND(I100*H100,2)</f>
        <v>0</v>
      </c>
      <c r="K100" s="193" t="s">
        <v>19</v>
      </c>
      <c r="L100" s="198"/>
      <c r="M100" s="199" t="s">
        <v>19</v>
      </c>
      <c r="N100" s="200" t="s">
        <v>43</v>
      </c>
      <c r="O100" s="75"/>
      <c r="P100" s="201">
        <f>O100*H100</f>
        <v>0</v>
      </c>
      <c r="Q100" s="201">
        <v>0</v>
      </c>
      <c r="R100" s="201">
        <f>Q100*H100</f>
        <v>0</v>
      </c>
      <c r="S100" s="201">
        <v>0</v>
      </c>
      <c r="T100" s="202">
        <f>S100*H100</f>
        <v>0</v>
      </c>
      <c r="AR100" s="13" t="s">
        <v>99</v>
      </c>
      <c r="AT100" s="13" t="s">
        <v>135</v>
      </c>
      <c r="AU100" s="13" t="s">
        <v>77</v>
      </c>
      <c r="AY100" s="13" t="s">
        <v>134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13" t="s">
        <v>77</v>
      </c>
      <c r="BK100" s="203">
        <f>ROUND(I100*H100,2)</f>
        <v>0</v>
      </c>
      <c r="BL100" s="13" t="s">
        <v>87</v>
      </c>
      <c r="BM100" s="13" t="s">
        <v>189</v>
      </c>
    </row>
    <row r="101" s="1" customFormat="1" ht="14.4" customHeight="1">
      <c r="B101" s="34"/>
      <c r="C101" s="191" t="s">
        <v>72</v>
      </c>
      <c r="D101" s="191" t="s">
        <v>135</v>
      </c>
      <c r="E101" s="192" t="s">
        <v>205</v>
      </c>
      <c r="F101" s="193" t="s">
        <v>206</v>
      </c>
      <c r="G101" s="194" t="s">
        <v>138</v>
      </c>
      <c r="H101" s="195">
        <v>1</v>
      </c>
      <c r="I101" s="196"/>
      <c r="J101" s="197">
        <f>ROUND(I101*H101,2)</f>
        <v>0</v>
      </c>
      <c r="K101" s="193" t="s">
        <v>19</v>
      </c>
      <c r="L101" s="198"/>
      <c r="M101" s="199" t="s">
        <v>19</v>
      </c>
      <c r="N101" s="200" t="s">
        <v>43</v>
      </c>
      <c r="O101" s="75"/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AR101" s="13" t="s">
        <v>99</v>
      </c>
      <c r="AT101" s="13" t="s">
        <v>135</v>
      </c>
      <c r="AU101" s="13" t="s">
        <v>77</v>
      </c>
      <c r="AY101" s="13" t="s">
        <v>134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13" t="s">
        <v>77</v>
      </c>
      <c r="BK101" s="203">
        <f>ROUND(I101*H101,2)</f>
        <v>0</v>
      </c>
      <c r="BL101" s="13" t="s">
        <v>87</v>
      </c>
      <c r="BM101" s="13" t="s">
        <v>192</v>
      </c>
    </row>
    <row r="102" s="1" customFormat="1" ht="14.4" customHeight="1">
      <c r="B102" s="34"/>
      <c r="C102" s="191" t="s">
        <v>72</v>
      </c>
      <c r="D102" s="191" t="s">
        <v>135</v>
      </c>
      <c r="E102" s="192" t="s">
        <v>208</v>
      </c>
      <c r="F102" s="193" t="s">
        <v>209</v>
      </c>
      <c r="G102" s="194" t="s">
        <v>138</v>
      </c>
      <c r="H102" s="195">
        <v>5</v>
      </c>
      <c r="I102" s="196"/>
      <c r="J102" s="197">
        <f>ROUND(I102*H102,2)</f>
        <v>0</v>
      </c>
      <c r="K102" s="193" t="s">
        <v>19</v>
      </c>
      <c r="L102" s="198"/>
      <c r="M102" s="199" t="s">
        <v>19</v>
      </c>
      <c r="N102" s="200" t="s">
        <v>43</v>
      </c>
      <c r="O102" s="75"/>
      <c r="P102" s="201">
        <f>O102*H102</f>
        <v>0</v>
      </c>
      <c r="Q102" s="201">
        <v>0</v>
      </c>
      <c r="R102" s="201">
        <f>Q102*H102</f>
        <v>0</v>
      </c>
      <c r="S102" s="201">
        <v>0</v>
      </c>
      <c r="T102" s="202">
        <f>S102*H102</f>
        <v>0</v>
      </c>
      <c r="AR102" s="13" t="s">
        <v>99</v>
      </c>
      <c r="AT102" s="13" t="s">
        <v>135</v>
      </c>
      <c r="AU102" s="13" t="s">
        <v>77</v>
      </c>
      <c r="AY102" s="13" t="s">
        <v>134</v>
      </c>
      <c r="BE102" s="203">
        <f>IF(N102="základní",J102,0)</f>
        <v>0</v>
      </c>
      <c r="BF102" s="203">
        <f>IF(N102="snížená",J102,0)</f>
        <v>0</v>
      </c>
      <c r="BG102" s="203">
        <f>IF(N102="zákl. přenesená",J102,0)</f>
        <v>0</v>
      </c>
      <c r="BH102" s="203">
        <f>IF(N102="sníž. přenesená",J102,0)</f>
        <v>0</v>
      </c>
      <c r="BI102" s="203">
        <f>IF(N102="nulová",J102,0)</f>
        <v>0</v>
      </c>
      <c r="BJ102" s="13" t="s">
        <v>77</v>
      </c>
      <c r="BK102" s="203">
        <f>ROUND(I102*H102,2)</f>
        <v>0</v>
      </c>
      <c r="BL102" s="13" t="s">
        <v>87</v>
      </c>
      <c r="BM102" s="13" t="s">
        <v>195</v>
      </c>
    </row>
    <row r="103" s="1" customFormat="1" ht="14.4" customHeight="1">
      <c r="B103" s="34"/>
      <c r="C103" s="191" t="s">
        <v>72</v>
      </c>
      <c r="D103" s="191" t="s">
        <v>135</v>
      </c>
      <c r="E103" s="192" t="s">
        <v>217</v>
      </c>
      <c r="F103" s="193" t="s">
        <v>218</v>
      </c>
      <c r="G103" s="194" t="s">
        <v>138</v>
      </c>
      <c r="H103" s="195">
        <v>2</v>
      </c>
      <c r="I103" s="196"/>
      <c r="J103" s="197">
        <f>ROUND(I103*H103,2)</f>
        <v>0</v>
      </c>
      <c r="K103" s="193" t="s">
        <v>19</v>
      </c>
      <c r="L103" s="198"/>
      <c r="M103" s="199" t="s">
        <v>19</v>
      </c>
      <c r="N103" s="200" t="s">
        <v>43</v>
      </c>
      <c r="O103" s="75"/>
      <c r="P103" s="201">
        <f>O103*H103</f>
        <v>0</v>
      </c>
      <c r="Q103" s="201">
        <v>0</v>
      </c>
      <c r="R103" s="201">
        <f>Q103*H103</f>
        <v>0</v>
      </c>
      <c r="S103" s="201">
        <v>0</v>
      </c>
      <c r="T103" s="202">
        <f>S103*H103</f>
        <v>0</v>
      </c>
      <c r="AR103" s="13" t="s">
        <v>99</v>
      </c>
      <c r="AT103" s="13" t="s">
        <v>135</v>
      </c>
      <c r="AU103" s="13" t="s">
        <v>77</v>
      </c>
      <c r="AY103" s="13" t="s">
        <v>134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13" t="s">
        <v>77</v>
      </c>
      <c r="BK103" s="203">
        <f>ROUND(I103*H103,2)</f>
        <v>0</v>
      </c>
      <c r="BL103" s="13" t="s">
        <v>87</v>
      </c>
      <c r="BM103" s="13" t="s">
        <v>198</v>
      </c>
    </row>
    <row r="104" s="1" customFormat="1" ht="14.4" customHeight="1">
      <c r="B104" s="34"/>
      <c r="C104" s="191" t="s">
        <v>72</v>
      </c>
      <c r="D104" s="191" t="s">
        <v>135</v>
      </c>
      <c r="E104" s="192" t="s">
        <v>220</v>
      </c>
      <c r="F104" s="193" t="s">
        <v>221</v>
      </c>
      <c r="G104" s="194" t="s">
        <v>138</v>
      </c>
      <c r="H104" s="195">
        <v>2</v>
      </c>
      <c r="I104" s="196"/>
      <c r="J104" s="197">
        <f>ROUND(I104*H104,2)</f>
        <v>0</v>
      </c>
      <c r="K104" s="193" t="s">
        <v>19</v>
      </c>
      <c r="L104" s="198"/>
      <c r="M104" s="199" t="s">
        <v>19</v>
      </c>
      <c r="N104" s="200" t="s">
        <v>43</v>
      </c>
      <c r="O104" s="75"/>
      <c r="P104" s="201">
        <f>O104*H104</f>
        <v>0</v>
      </c>
      <c r="Q104" s="201">
        <v>0</v>
      </c>
      <c r="R104" s="201">
        <f>Q104*H104</f>
        <v>0</v>
      </c>
      <c r="S104" s="201">
        <v>0</v>
      </c>
      <c r="T104" s="202">
        <f>S104*H104</f>
        <v>0</v>
      </c>
      <c r="AR104" s="13" t="s">
        <v>99</v>
      </c>
      <c r="AT104" s="13" t="s">
        <v>135</v>
      </c>
      <c r="AU104" s="13" t="s">
        <v>77</v>
      </c>
      <c r="AY104" s="13" t="s">
        <v>134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13" t="s">
        <v>77</v>
      </c>
      <c r="BK104" s="203">
        <f>ROUND(I104*H104,2)</f>
        <v>0</v>
      </c>
      <c r="BL104" s="13" t="s">
        <v>87</v>
      </c>
      <c r="BM104" s="13" t="s">
        <v>201</v>
      </c>
    </row>
    <row r="105" s="1" customFormat="1" ht="14.4" customHeight="1">
      <c r="B105" s="34"/>
      <c r="C105" s="191" t="s">
        <v>72</v>
      </c>
      <c r="D105" s="191" t="s">
        <v>135</v>
      </c>
      <c r="E105" s="192" t="s">
        <v>223</v>
      </c>
      <c r="F105" s="193" t="s">
        <v>224</v>
      </c>
      <c r="G105" s="194" t="s">
        <v>138</v>
      </c>
      <c r="H105" s="195">
        <v>6</v>
      </c>
      <c r="I105" s="196"/>
      <c r="J105" s="197">
        <f>ROUND(I105*H105,2)</f>
        <v>0</v>
      </c>
      <c r="K105" s="193" t="s">
        <v>19</v>
      </c>
      <c r="L105" s="198"/>
      <c r="M105" s="199" t="s">
        <v>19</v>
      </c>
      <c r="N105" s="200" t="s">
        <v>43</v>
      </c>
      <c r="O105" s="75"/>
      <c r="P105" s="201">
        <f>O105*H105</f>
        <v>0</v>
      </c>
      <c r="Q105" s="201">
        <v>0</v>
      </c>
      <c r="R105" s="201">
        <f>Q105*H105</f>
        <v>0</v>
      </c>
      <c r="S105" s="201">
        <v>0</v>
      </c>
      <c r="T105" s="202">
        <f>S105*H105</f>
        <v>0</v>
      </c>
      <c r="AR105" s="13" t="s">
        <v>99</v>
      </c>
      <c r="AT105" s="13" t="s">
        <v>135</v>
      </c>
      <c r="AU105" s="13" t="s">
        <v>77</v>
      </c>
      <c r="AY105" s="13" t="s">
        <v>134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13" t="s">
        <v>77</v>
      </c>
      <c r="BK105" s="203">
        <f>ROUND(I105*H105,2)</f>
        <v>0</v>
      </c>
      <c r="BL105" s="13" t="s">
        <v>87</v>
      </c>
      <c r="BM105" s="13" t="s">
        <v>204</v>
      </c>
    </row>
    <row r="106" s="1" customFormat="1" ht="14.4" customHeight="1">
      <c r="B106" s="34"/>
      <c r="C106" s="191" t="s">
        <v>72</v>
      </c>
      <c r="D106" s="191" t="s">
        <v>135</v>
      </c>
      <c r="E106" s="192" t="s">
        <v>226</v>
      </c>
      <c r="F106" s="193" t="s">
        <v>227</v>
      </c>
      <c r="G106" s="194" t="s">
        <v>138</v>
      </c>
      <c r="H106" s="195">
        <v>2</v>
      </c>
      <c r="I106" s="196"/>
      <c r="J106" s="197">
        <f>ROUND(I106*H106,2)</f>
        <v>0</v>
      </c>
      <c r="K106" s="193" t="s">
        <v>19</v>
      </c>
      <c r="L106" s="198"/>
      <c r="M106" s="199" t="s">
        <v>19</v>
      </c>
      <c r="N106" s="200" t="s">
        <v>43</v>
      </c>
      <c r="O106" s="75"/>
      <c r="P106" s="201">
        <f>O106*H106</f>
        <v>0</v>
      </c>
      <c r="Q106" s="201">
        <v>0</v>
      </c>
      <c r="R106" s="201">
        <f>Q106*H106</f>
        <v>0</v>
      </c>
      <c r="S106" s="201">
        <v>0</v>
      </c>
      <c r="T106" s="202">
        <f>S106*H106</f>
        <v>0</v>
      </c>
      <c r="AR106" s="13" t="s">
        <v>99</v>
      </c>
      <c r="AT106" s="13" t="s">
        <v>135</v>
      </c>
      <c r="AU106" s="13" t="s">
        <v>77</v>
      </c>
      <c r="AY106" s="13" t="s">
        <v>134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13" t="s">
        <v>77</v>
      </c>
      <c r="BK106" s="203">
        <f>ROUND(I106*H106,2)</f>
        <v>0</v>
      </c>
      <c r="BL106" s="13" t="s">
        <v>87</v>
      </c>
      <c r="BM106" s="13" t="s">
        <v>207</v>
      </c>
    </row>
    <row r="107" s="1" customFormat="1" ht="14.4" customHeight="1">
      <c r="B107" s="34"/>
      <c r="C107" s="191" t="s">
        <v>72</v>
      </c>
      <c r="D107" s="191" t="s">
        <v>135</v>
      </c>
      <c r="E107" s="192" t="s">
        <v>229</v>
      </c>
      <c r="F107" s="193" t="s">
        <v>230</v>
      </c>
      <c r="G107" s="194" t="s">
        <v>138</v>
      </c>
      <c r="H107" s="195">
        <v>2</v>
      </c>
      <c r="I107" s="196"/>
      <c r="J107" s="197">
        <f>ROUND(I107*H107,2)</f>
        <v>0</v>
      </c>
      <c r="K107" s="193" t="s">
        <v>19</v>
      </c>
      <c r="L107" s="198"/>
      <c r="M107" s="199" t="s">
        <v>19</v>
      </c>
      <c r="N107" s="200" t="s">
        <v>43</v>
      </c>
      <c r="O107" s="75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AR107" s="13" t="s">
        <v>99</v>
      </c>
      <c r="AT107" s="13" t="s">
        <v>135</v>
      </c>
      <c r="AU107" s="13" t="s">
        <v>77</v>
      </c>
      <c r="AY107" s="13" t="s">
        <v>134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13" t="s">
        <v>77</v>
      </c>
      <c r="BK107" s="203">
        <f>ROUND(I107*H107,2)</f>
        <v>0</v>
      </c>
      <c r="BL107" s="13" t="s">
        <v>87</v>
      </c>
      <c r="BM107" s="13" t="s">
        <v>210</v>
      </c>
    </row>
    <row r="108" s="1" customFormat="1" ht="14.4" customHeight="1">
      <c r="B108" s="34"/>
      <c r="C108" s="191" t="s">
        <v>72</v>
      </c>
      <c r="D108" s="191" t="s">
        <v>135</v>
      </c>
      <c r="E108" s="192" t="s">
        <v>232</v>
      </c>
      <c r="F108" s="193" t="s">
        <v>233</v>
      </c>
      <c r="G108" s="194" t="s">
        <v>138</v>
      </c>
      <c r="H108" s="195">
        <v>6</v>
      </c>
      <c r="I108" s="196"/>
      <c r="J108" s="197">
        <f>ROUND(I108*H108,2)</f>
        <v>0</v>
      </c>
      <c r="K108" s="193" t="s">
        <v>19</v>
      </c>
      <c r="L108" s="198"/>
      <c r="M108" s="199" t="s">
        <v>19</v>
      </c>
      <c r="N108" s="200" t="s">
        <v>43</v>
      </c>
      <c r="O108" s="75"/>
      <c r="P108" s="201">
        <f>O108*H108</f>
        <v>0</v>
      </c>
      <c r="Q108" s="201">
        <v>0</v>
      </c>
      <c r="R108" s="201">
        <f>Q108*H108</f>
        <v>0</v>
      </c>
      <c r="S108" s="201">
        <v>0</v>
      </c>
      <c r="T108" s="202">
        <f>S108*H108</f>
        <v>0</v>
      </c>
      <c r="AR108" s="13" t="s">
        <v>99</v>
      </c>
      <c r="AT108" s="13" t="s">
        <v>135</v>
      </c>
      <c r="AU108" s="13" t="s">
        <v>77</v>
      </c>
      <c r="AY108" s="13" t="s">
        <v>134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13" t="s">
        <v>77</v>
      </c>
      <c r="BK108" s="203">
        <f>ROUND(I108*H108,2)</f>
        <v>0</v>
      </c>
      <c r="BL108" s="13" t="s">
        <v>87</v>
      </c>
      <c r="BM108" s="13" t="s">
        <v>213</v>
      </c>
    </row>
    <row r="109" s="1" customFormat="1" ht="14.4" customHeight="1">
      <c r="B109" s="34"/>
      <c r="C109" s="191" t="s">
        <v>72</v>
      </c>
      <c r="D109" s="191" t="s">
        <v>135</v>
      </c>
      <c r="E109" s="192" t="s">
        <v>235</v>
      </c>
      <c r="F109" s="193" t="s">
        <v>236</v>
      </c>
      <c r="G109" s="194" t="s">
        <v>138</v>
      </c>
      <c r="H109" s="195">
        <v>10</v>
      </c>
      <c r="I109" s="196"/>
      <c r="J109" s="197">
        <f>ROUND(I109*H109,2)</f>
        <v>0</v>
      </c>
      <c r="K109" s="193" t="s">
        <v>19</v>
      </c>
      <c r="L109" s="198"/>
      <c r="M109" s="199" t="s">
        <v>19</v>
      </c>
      <c r="N109" s="200" t="s">
        <v>43</v>
      </c>
      <c r="O109" s="75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AR109" s="13" t="s">
        <v>99</v>
      </c>
      <c r="AT109" s="13" t="s">
        <v>135</v>
      </c>
      <c r="AU109" s="13" t="s">
        <v>77</v>
      </c>
      <c r="AY109" s="13" t="s">
        <v>134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13" t="s">
        <v>77</v>
      </c>
      <c r="BK109" s="203">
        <f>ROUND(I109*H109,2)</f>
        <v>0</v>
      </c>
      <c r="BL109" s="13" t="s">
        <v>87</v>
      </c>
      <c r="BM109" s="13" t="s">
        <v>216</v>
      </c>
    </row>
    <row r="110" s="1" customFormat="1" ht="14.4" customHeight="1">
      <c r="B110" s="34"/>
      <c r="C110" s="191" t="s">
        <v>72</v>
      </c>
      <c r="D110" s="191" t="s">
        <v>135</v>
      </c>
      <c r="E110" s="192" t="s">
        <v>238</v>
      </c>
      <c r="F110" s="193" t="s">
        <v>239</v>
      </c>
      <c r="G110" s="194" t="s">
        <v>138</v>
      </c>
      <c r="H110" s="195">
        <v>36</v>
      </c>
      <c r="I110" s="196"/>
      <c r="J110" s="197">
        <f>ROUND(I110*H110,2)</f>
        <v>0</v>
      </c>
      <c r="K110" s="193" t="s">
        <v>19</v>
      </c>
      <c r="L110" s="198"/>
      <c r="M110" s="199" t="s">
        <v>19</v>
      </c>
      <c r="N110" s="200" t="s">
        <v>43</v>
      </c>
      <c r="O110" s="75"/>
      <c r="P110" s="201">
        <f>O110*H110</f>
        <v>0</v>
      </c>
      <c r="Q110" s="201">
        <v>0</v>
      </c>
      <c r="R110" s="201">
        <f>Q110*H110</f>
        <v>0</v>
      </c>
      <c r="S110" s="201">
        <v>0</v>
      </c>
      <c r="T110" s="202">
        <f>S110*H110</f>
        <v>0</v>
      </c>
      <c r="AR110" s="13" t="s">
        <v>99</v>
      </c>
      <c r="AT110" s="13" t="s">
        <v>135</v>
      </c>
      <c r="AU110" s="13" t="s">
        <v>77</v>
      </c>
      <c r="AY110" s="13" t="s">
        <v>134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13" t="s">
        <v>77</v>
      </c>
      <c r="BK110" s="203">
        <f>ROUND(I110*H110,2)</f>
        <v>0</v>
      </c>
      <c r="BL110" s="13" t="s">
        <v>87</v>
      </c>
      <c r="BM110" s="13" t="s">
        <v>222</v>
      </c>
    </row>
    <row r="111" s="1" customFormat="1" ht="14.4" customHeight="1">
      <c r="B111" s="34"/>
      <c r="C111" s="191" t="s">
        <v>72</v>
      </c>
      <c r="D111" s="191" t="s">
        <v>135</v>
      </c>
      <c r="E111" s="192" t="s">
        <v>241</v>
      </c>
      <c r="F111" s="193" t="s">
        <v>242</v>
      </c>
      <c r="G111" s="194" t="s">
        <v>138</v>
      </c>
      <c r="H111" s="195">
        <v>10</v>
      </c>
      <c r="I111" s="196"/>
      <c r="J111" s="197">
        <f>ROUND(I111*H111,2)</f>
        <v>0</v>
      </c>
      <c r="K111" s="193" t="s">
        <v>19</v>
      </c>
      <c r="L111" s="198"/>
      <c r="M111" s="199" t="s">
        <v>19</v>
      </c>
      <c r="N111" s="200" t="s">
        <v>43</v>
      </c>
      <c r="O111" s="75"/>
      <c r="P111" s="201">
        <f>O111*H111</f>
        <v>0</v>
      </c>
      <c r="Q111" s="201">
        <v>0</v>
      </c>
      <c r="R111" s="201">
        <f>Q111*H111</f>
        <v>0</v>
      </c>
      <c r="S111" s="201">
        <v>0</v>
      </c>
      <c r="T111" s="202">
        <f>S111*H111</f>
        <v>0</v>
      </c>
      <c r="AR111" s="13" t="s">
        <v>99</v>
      </c>
      <c r="AT111" s="13" t="s">
        <v>135</v>
      </c>
      <c r="AU111" s="13" t="s">
        <v>77</v>
      </c>
      <c r="AY111" s="13" t="s">
        <v>134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13" t="s">
        <v>77</v>
      </c>
      <c r="BK111" s="203">
        <f>ROUND(I111*H111,2)</f>
        <v>0</v>
      </c>
      <c r="BL111" s="13" t="s">
        <v>87</v>
      </c>
      <c r="BM111" s="13" t="s">
        <v>225</v>
      </c>
    </row>
    <row r="112" s="1" customFormat="1" ht="14.4" customHeight="1">
      <c r="B112" s="34"/>
      <c r="C112" s="191" t="s">
        <v>72</v>
      </c>
      <c r="D112" s="191" t="s">
        <v>135</v>
      </c>
      <c r="E112" s="192" t="s">
        <v>244</v>
      </c>
      <c r="F112" s="193" t="s">
        <v>245</v>
      </c>
      <c r="G112" s="194" t="s">
        <v>138</v>
      </c>
      <c r="H112" s="195">
        <v>2</v>
      </c>
      <c r="I112" s="196"/>
      <c r="J112" s="197">
        <f>ROUND(I112*H112,2)</f>
        <v>0</v>
      </c>
      <c r="K112" s="193" t="s">
        <v>19</v>
      </c>
      <c r="L112" s="198"/>
      <c r="M112" s="199" t="s">
        <v>19</v>
      </c>
      <c r="N112" s="200" t="s">
        <v>43</v>
      </c>
      <c r="O112" s="75"/>
      <c r="P112" s="201">
        <f>O112*H112</f>
        <v>0</v>
      </c>
      <c r="Q112" s="201">
        <v>0</v>
      </c>
      <c r="R112" s="201">
        <f>Q112*H112</f>
        <v>0</v>
      </c>
      <c r="S112" s="201">
        <v>0</v>
      </c>
      <c r="T112" s="202">
        <f>S112*H112</f>
        <v>0</v>
      </c>
      <c r="AR112" s="13" t="s">
        <v>99</v>
      </c>
      <c r="AT112" s="13" t="s">
        <v>135</v>
      </c>
      <c r="AU112" s="13" t="s">
        <v>77</v>
      </c>
      <c r="AY112" s="13" t="s">
        <v>134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13" t="s">
        <v>77</v>
      </c>
      <c r="BK112" s="203">
        <f>ROUND(I112*H112,2)</f>
        <v>0</v>
      </c>
      <c r="BL112" s="13" t="s">
        <v>87</v>
      </c>
      <c r="BM112" s="13" t="s">
        <v>231</v>
      </c>
    </row>
    <row r="113" s="1" customFormat="1" ht="14.4" customHeight="1">
      <c r="B113" s="34"/>
      <c r="C113" s="191" t="s">
        <v>72</v>
      </c>
      <c r="D113" s="191" t="s">
        <v>135</v>
      </c>
      <c r="E113" s="192" t="s">
        <v>247</v>
      </c>
      <c r="F113" s="193" t="s">
        <v>248</v>
      </c>
      <c r="G113" s="194" t="s">
        <v>138</v>
      </c>
      <c r="H113" s="195">
        <v>8</v>
      </c>
      <c r="I113" s="196"/>
      <c r="J113" s="197">
        <f>ROUND(I113*H113,2)</f>
        <v>0</v>
      </c>
      <c r="K113" s="193" t="s">
        <v>19</v>
      </c>
      <c r="L113" s="198"/>
      <c r="M113" s="199" t="s">
        <v>19</v>
      </c>
      <c r="N113" s="200" t="s">
        <v>43</v>
      </c>
      <c r="O113" s="75"/>
      <c r="P113" s="201">
        <f>O113*H113</f>
        <v>0</v>
      </c>
      <c r="Q113" s="201">
        <v>0</v>
      </c>
      <c r="R113" s="201">
        <f>Q113*H113</f>
        <v>0</v>
      </c>
      <c r="S113" s="201">
        <v>0</v>
      </c>
      <c r="T113" s="202">
        <f>S113*H113</f>
        <v>0</v>
      </c>
      <c r="AR113" s="13" t="s">
        <v>99</v>
      </c>
      <c r="AT113" s="13" t="s">
        <v>135</v>
      </c>
      <c r="AU113" s="13" t="s">
        <v>77</v>
      </c>
      <c r="AY113" s="13" t="s">
        <v>134</v>
      </c>
      <c r="BE113" s="203">
        <f>IF(N113="základní",J113,0)</f>
        <v>0</v>
      </c>
      <c r="BF113" s="203">
        <f>IF(N113="snížená",J113,0)</f>
        <v>0</v>
      </c>
      <c r="BG113" s="203">
        <f>IF(N113="zákl. přenesená",J113,0)</f>
        <v>0</v>
      </c>
      <c r="BH113" s="203">
        <f>IF(N113="sníž. přenesená",J113,0)</f>
        <v>0</v>
      </c>
      <c r="BI113" s="203">
        <f>IF(N113="nulová",J113,0)</f>
        <v>0</v>
      </c>
      <c r="BJ113" s="13" t="s">
        <v>77</v>
      </c>
      <c r="BK113" s="203">
        <f>ROUND(I113*H113,2)</f>
        <v>0</v>
      </c>
      <c r="BL113" s="13" t="s">
        <v>87</v>
      </c>
      <c r="BM113" s="13" t="s">
        <v>237</v>
      </c>
    </row>
    <row r="114" s="1" customFormat="1" ht="14.4" customHeight="1">
      <c r="B114" s="34"/>
      <c r="C114" s="191" t="s">
        <v>72</v>
      </c>
      <c r="D114" s="191" t="s">
        <v>135</v>
      </c>
      <c r="E114" s="192" t="s">
        <v>250</v>
      </c>
      <c r="F114" s="193" t="s">
        <v>251</v>
      </c>
      <c r="G114" s="194" t="s">
        <v>138</v>
      </c>
      <c r="H114" s="195">
        <v>1</v>
      </c>
      <c r="I114" s="196"/>
      <c r="J114" s="197">
        <f>ROUND(I114*H114,2)</f>
        <v>0</v>
      </c>
      <c r="K114" s="193" t="s">
        <v>19</v>
      </c>
      <c r="L114" s="198"/>
      <c r="M114" s="199" t="s">
        <v>19</v>
      </c>
      <c r="N114" s="200" t="s">
        <v>43</v>
      </c>
      <c r="O114" s="75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AR114" s="13" t="s">
        <v>99</v>
      </c>
      <c r="AT114" s="13" t="s">
        <v>135</v>
      </c>
      <c r="AU114" s="13" t="s">
        <v>77</v>
      </c>
      <c r="AY114" s="13" t="s">
        <v>134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13" t="s">
        <v>77</v>
      </c>
      <c r="BK114" s="203">
        <f>ROUND(I114*H114,2)</f>
        <v>0</v>
      </c>
      <c r="BL114" s="13" t="s">
        <v>87</v>
      </c>
      <c r="BM114" s="13" t="s">
        <v>568</v>
      </c>
    </row>
    <row r="115" s="1" customFormat="1" ht="20.4" customHeight="1">
      <c r="B115" s="34"/>
      <c r="C115" s="191" t="s">
        <v>96</v>
      </c>
      <c r="D115" s="191" t="s">
        <v>135</v>
      </c>
      <c r="E115" s="192" t="s">
        <v>148</v>
      </c>
      <c r="F115" s="193" t="s">
        <v>149</v>
      </c>
      <c r="G115" s="194" t="s">
        <v>150</v>
      </c>
      <c r="H115" s="195">
        <v>20</v>
      </c>
      <c r="I115" s="196"/>
      <c r="J115" s="197">
        <f>ROUND(I115*H115,2)</f>
        <v>0</v>
      </c>
      <c r="K115" s="193" t="s">
        <v>151</v>
      </c>
      <c r="L115" s="198"/>
      <c r="M115" s="199" t="s">
        <v>19</v>
      </c>
      <c r="N115" s="200" t="s">
        <v>43</v>
      </c>
      <c r="O115" s="75"/>
      <c r="P115" s="201">
        <f>O115*H115</f>
        <v>0</v>
      </c>
      <c r="Q115" s="201">
        <v>0</v>
      </c>
      <c r="R115" s="201">
        <f>Q115*H115</f>
        <v>0</v>
      </c>
      <c r="S115" s="201">
        <v>0</v>
      </c>
      <c r="T115" s="202">
        <f>S115*H115</f>
        <v>0</v>
      </c>
      <c r="AR115" s="13" t="s">
        <v>81</v>
      </c>
      <c r="AT115" s="13" t="s">
        <v>135</v>
      </c>
      <c r="AU115" s="13" t="s">
        <v>77</v>
      </c>
      <c r="AY115" s="13" t="s">
        <v>134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13" t="s">
        <v>77</v>
      </c>
      <c r="BK115" s="203">
        <f>ROUND(I115*H115,2)</f>
        <v>0</v>
      </c>
      <c r="BL115" s="13" t="s">
        <v>77</v>
      </c>
      <c r="BM115" s="13" t="s">
        <v>654</v>
      </c>
    </row>
    <row r="116" s="1" customFormat="1" ht="20.4" customHeight="1">
      <c r="B116" s="34"/>
      <c r="C116" s="191" t="s">
        <v>99</v>
      </c>
      <c r="D116" s="191" t="s">
        <v>135</v>
      </c>
      <c r="E116" s="192" t="s">
        <v>154</v>
      </c>
      <c r="F116" s="193" t="s">
        <v>155</v>
      </c>
      <c r="G116" s="194" t="s">
        <v>150</v>
      </c>
      <c r="H116" s="195">
        <v>10</v>
      </c>
      <c r="I116" s="196"/>
      <c r="J116" s="197">
        <f>ROUND(I116*H116,2)</f>
        <v>0</v>
      </c>
      <c r="K116" s="193" t="s">
        <v>151</v>
      </c>
      <c r="L116" s="198"/>
      <c r="M116" s="199" t="s">
        <v>19</v>
      </c>
      <c r="N116" s="200" t="s">
        <v>43</v>
      </c>
      <c r="O116" s="75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AR116" s="13" t="s">
        <v>81</v>
      </c>
      <c r="AT116" s="13" t="s">
        <v>135</v>
      </c>
      <c r="AU116" s="13" t="s">
        <v>77</v>
      </c>
      <c r="AY116" s="13" t="s">
        <v>134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13" t="s">
        <v>77</v>
      </c>
      <c r="BK116" s="203">
        <f>ROUND(I116*H116,2)</f>
        <v>0</v>
      </c>
      <c r="BL116" s="13" t="s">
        <v>77</v>
      </c>
      <c r="BM116" s="13" t="s">
        <v>655</v>
      </c>
    </row>
    <row r="117" s="1" customFormat="1" ht="20.4" customHeight="1">
      <c r="B117" s="34"/>
      <c r="C117" s="191" t="s">
        <v>102</v>
      </c>
      <c r="D117" s="191" t="s">
        <v>135</v>
      </c>
      <c r="E117" s="192" t="s">
        <v>158</v>
      </c>
      <c r="F117" s="193" t="s">
        <v>159</v>
      </c>
      <c r="G117" s="194" t="s">
        <v>150</v>
      </c>
      <c r="H117" s="195">
        <v>110</v>
      </c>
      <c r="I117" s="196"/>
      <c r="J117" s="197">
        <f>ROUND(I117*H117,2)</f>
        <v>0</v>
      </c>
      <c r="K117" s="193" t="s">
        <v>151</v>
      </c>
      <c r="L117" s="198"/>
      <c r="M117" s="199" t="s">
        <v>19</v>
      </c>
      <c r="N117" s="200" t="s">
        <v>43</v>
      </c>
      <c r="O117" s="75"/>
      <c r="P117" s="201">
        <f>O117*H117</f>
        <v>0</v>
      </c>
      <c r="Q117" s="201">
        <v>0</v>
      </c>
      <c r="R117" s="201">
        <f>Q117*H117</f>
        <v>0</v>
      </c>
      <c r="S117" s="201">
        <v>0</v>
      </c>
      <c r="T117" s="202">
        <f>S117*H117</f>
        <v>0</v>
      </c>
      <c r="AR117" s="13" t="s">
        <v>81</v>
      </c>
      <c r="AT117" s="13" t="s">
        <v>135</v>
      </c>
      <c r="AU117" s="13" t="s">
        <v>77</v>
      </c>
      <c r="AY117" s="13" t="s">
        <v>134</v>
      </c>
      <c r="BE117" s="203">
        <f>IF(N117="základní",J117,0)</f>
        <v>0</v>
      </c>
      <c r="BF117" s="203">
        <f>IF(N117="snížená",J117,0)</f>
        <v>0</v>
      </c>
      <c r="BG117" s="203">
        <f>IF(N117="zákl. přenesená",J117,0)</f>
        <v>0</v>
      </c>
      <c r="BH117" s="203">
        <f>IF(N117="sníž. přenesená",J117,0)</f>
        <v>0</v>
      </c>
      <c r="BI117" s="203">
        <f>IF(N117="nulová",J117,0)</f>
        <v>0</v>
      </c>
      <c r="BJ117" s="13" t="s">
        <v>77</v>
      </c>
      <c r="BK117" s="203">
        <f>ROUND(I117*H117,2)</f>
        <v>0</v>
      </c>
      <c r="BL117" s="13" t="s">
        <v>77</v>
      </c>
      <c r="BM117" s="13" t="s">
        <v>656</v>
      </c>
    </row>
    <row r="118" s="1" customFormat="1" ht="20.4" customHeight="1">
      <c r="B118" s="34"/>
      <c r="C118" s="191" t="s">
        <v>147</v>
      </c>
      <c r="D118" s="191" t="s">
        <v>135</v>
      </c>
      <c r="E118" s="192" t="s">
        <v>161</v>
      </c>
      <c r="F118" s="193" t="s">
        <v>162</v>
      </c>
      <c r="G118" s="194" t="s">
        <v>163</v>
      </c>
      <c r="H118" s="195">
        <v>10</v>
      </c>
      <c r="I118" s="196"/>
      <c r="J118" s="197">
        <f>ROUND(I118*H118,2)</f>
        <v>0</v>
      </c>
      <c r="K118" s="193" t="s">
        <v>151</v>
      </c>
      <c r="L118" s="198"/>
      <c r="M118" s="199" t="s">
        <v>19</v>
      </c>
      <c r="N118" s="200" t="s">
        <v>43</v>
      </c>
      <c r="O118" s="75"/>
      <c r="P118" s="201">
        <f>O118*H118</f>
        <v>0</v>
      </c>
      <c r="Q118" s="201">
        <v>0</v>
      </c>
      <c r="R118" s="201">
        <f>Q118*H118</f>
        <v>0</v>
      </c>
      <c r="S118" s="201">
        <v>0</v>
      </c>
      <c r="T118" s="202">
        <f>S118*H118</f>
        <v>0</v>
      </c>
      <c r="AR118" s="13" t="s">
        <v>81</v>
      </c>
      <c r="AT118" s="13" t="s">
        <v>135</v>
      </c>
      <c r="AU118" s="13" t="s">
        <v>77</v>
      </c>
      <c r="AY118" s="13" t="s">
        <v>134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13" t="s">
        <v>77</v>
      </c>
      <c r="BK118" s="203">
        <f>ROUND(I118*H118,2)</f>
        <v>0</v>
      </c>
      <c r="BL118" s="13" t="s">
        <v>77</v>
      </c>
      <c r="BM118" s="13" t="s">
        <v>657</v>
      </c>
    </row>
    <row r="119" s="1" customFormat="1" ht="20.4" customHeight="1">
      <c r="B119" s="34"/>
      <c r="C119" s="191" t="s">
        <v>171</v>
      </c>
      <c r="D119" s="191" t="s">
        <v>135</v>
      </c>
      <c r="E119" s="192" t="s">
        <v>165</v>
      </c>
      <c r="F119" s="193" t="s">
        <v>166</v>
      </c>
      <c r="G119" s="194" t="s">
        <v>163</v>
      </c>
      <c r="H119" s="195">
        <v>8</v>
      </c>
      <c r="I119" s="196"/>
      <c r="J119" s="197">
        <f>ROUND(I119*H119,2)</f>
        <v>0</v>
      </c>
      <c r="K119" s="193" t="s">
        <v>151</v>
      </c>
      <c r="L119" s="198"/>
      <c r="M119" s="199" t="s">
        <v>19</v>
      </c>
      <c r="N119" s="200" t="s">
        <v>43</v>
      </c>
      <c r="O119" s="75"/>
      <c r="P119" s="201">
        <f>O119*H119</f>
        <v>0</v>
      </c>
      <c r="Q119" s="201">
        <v>0</v>
      </c>
      <c r="R119" s="201">
        <f>Q119*H119</f>
        <v>0</v>
      </c>
      <c r="S119" s="201">
        <v>0</v>
      </c>
      <c r="T119" s="202">
        <f>S119*H119</f>
        <v>0</v>
      </c>
      <c r="AR119" s="13" t="s">
        <v>81</v>
      </c>
      <c r="AT119" s="13" t="s">
        <v>135</v>
      </c>
      <c r="AU119" s="13" t="s">
        <v>77</v>
      </c>
      <c r="AY119" s="13" t="s">
        <v>134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13" t="s">
        <v>77</v>
      </c>
      <c r="BK119" s="203">
        <f>ROUND(I119*H119,2)</f>
        <v>0</v>
      </c>
      <c r="BL119" s="13" t="s">
        <v>77</v>
      </c>
      <c r="BM119" s="13" t="s">
        <v>658</v>
      </c>
    </row>
    <row r="120" s="1" customFormat="1" ht="20.4" customHeight="1">
      <c r="B120" s="34"/>
      <c r="C120" s="191" t="s">
        <v>175</v>
      </c>
      <c r="D120" s="191" t="s">
        <v>135</v>
      </c>
      <c r="E120" s="192" t="s">
        <v>168</v>
      </c>
      <c r="F120" s="193" t="s">
        <v>169</v>
      </c>
      <c r="G120" s="194" t="s">
        <v>163</v>
      </c>
      <c r="H120" s="195">
        <v>8</v>
      </c>
      <c r="I120" s="196"/>
      <c r="J120" s="197">
        <f>ROUND(I120*H120,2)</f>
        <v>0</v>
      </c>
      <c r="K120" s="193" t="s">
        <v>151</v>
      </c>
      <c r="L120" s="198"/>
      <c r="M120" s="199" t="s">
        <v>19</v>
      </c>
      <c r="N120" s="200" t="s">
        <v>43</v>
      </c>
      <c r="O120" s="75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13" t="s">
        <v>81</v>
      </c>
      <c r="AT120" s="13" t="s">
        <v>135</v>
      </c>
      <c r="AU120" s="13" t="s">
        <v>77</v>
      </c>
      <c r="AY120" s="13" t="s">
        <v>134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13" t="s">
        <v>77</v>
      </c>
      <c r="BK120" s="203">
        <f>ROUND(I120*H120,2)</f>
        <v>0</v>
      </c>
      <c r="BL120" s="13" t="s">
        <v>77</v>
      </c>
      <c r="BM120" s="13" t="s">
        <v>659</v>
      </c>
    </row>
    <row r="121" s="1" customFormat="1" ht="20.4" customHeight="1">
      <c r="B121" s="34"/>
      <c r="C121" s="191" t="s">
        <v>153</v>
      </c>
      <c r="D121" s="191" t="s">
        <v>135</v>
      </c>
      <c r="E121" s="192" t="s">
        <v>172</v>
      </c>
      <c r="F121" s="193" t="s">
        <v>173</v>
      </c>
      <c r="G121" s="194" t="s">
        <v>163</v>
      </c>
      <c r="H121" s="195">
        <v>2</v>
      </c>
      <c r="I121" s="196"/>
      <c r="J121" s="197">
        <f>ROUND(I121*H121,2)</f>
        <v>0</v>
      </c>
      <c r="K121" s="193" t="s">
        <v>151</v>
      </c>
      <c r="L121" s="198"/>
      <c r="M121" s="199" t="s">
        <v>19</v>
      </c>
      <c r="N121" s="200" t="s">
        <v>43</v>
      </c>
      <c r="O121" s="75"/>
      <c r="P121" s="201">
        <f>O121*H121</f>
        <v>0</v>
      </c>
      <c r="Q121" s="201">
        <v>0</v>
      </c>
      <c r="R121" s="201">
        <f>Q121*H121</f>
        <v>0</v>
      </c>
      <c r="S121" s="201">
        <v>0</v>
      </c>
      <c r="T121" s="202">
        <f>S121*H121</f>
        <v>0</v>
      </c>
      <c r="AR121" s="13" t="s">
        <v>81</v>
      </c>
      <c r="AT121" s="13" t="s">
        <v>135</v>
      </c>
      <c r="AU121" s="13" t="s">
        <v>77</v>
      </c>
      <c r="AY121" s="13" t="s">
        <v>134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13" t="s">
        <v>77</v>
      </c>
      <c r="BK121" s="203">
        <f>ROUND(I121*H121,2)</f>
        <v>0</v>
      </c>
      <c r="BL121" s="13" t="s">
        <v>77</v>
      </c>
      <c r="BM121" s="13" t="s">
        <v>660</v>
      </c>
    </row>
    <row r="122" s="9" customFormat="1" ht="25.92" customHeight="1">
      <c r="B122" s="177"/>
      <c r="C122" s="178"/>
      <c r="D122" s="179" t="s">
        <v>71</v>
      </c>
      <c r="E122" s="180" t="s">
        <v>253</v>
      </c>
      <c r="F122" s="180" t="s">
        <v>254</v>
      </c>
      <c r="G122" s="178"/>
      <c r="H122" s="178"/>
      <c r="I122" s="181"/>
      <c r="J122" s="182">
        <f>BK122</f>
        <v>0</v>
      </c>
      <c r="K122" s="178"/>
      <c r="L122" s="183"/>
      <c r="M122" s="184"/>
      <c r="N122" s="185"/>
      <c r="O122" s="185"/>
      <c r="P122" s="186">
        <f>SUM(P123:P136)</f>
        <v>0</v>
      </c>
      <c r="Q122" s="185"/>
      <c r="R122" s="186">
        <f>SUM(R123:R136)</f>
        <v>0</v>
      </c>
      <c r="S122" s="185"/>
      <c r="T122" s="187">
        <f>SUM(T123:T136)</f>
        <v>0</v>
      </c>
      <c r="AR122" s="188" t="s">
        <v>77</v>
      </c>
      <c r="AT122" s="189" t="s">
        <v>71</v>
      </c>
      <c r="AU122" s="189" t="s">
        <v>72</v>
      </c>
      <c r="AY122" s="188" t="s">
        <v>134</v>
      </c>
      <c r="BK122" s="190">
        <f>SUM(BK123:BK136)</f>
        <v>0</v>
      </c>
    </row>
    <row r="123" s="1" customFormat="1" ht="71.4" customHeight="1">
      <c r="B123" s="34"/>
      <c r="C123" s="191" t="s">
        <v>72</v>
      </c>
      <c r="D123" s="191" t="s">
        <v>135</v>
      </c>
      <c r="E123" s="192" t="s">
        <v>255</v>
      </c>
      <c r="F123" s="193" t="s">
        <v>256</v>
      </c>
      <c r="G123" s="194" t="s">
        <v>138</v>
      </c>
      <c r="H123" s="195">
        <v>3</v>
      </c>
      <c r="I123" s="196"/>
      <c r="J123" s="197">
        <f>ROUND(I123*H123,2)</f>
        <v>0</v>
      </c>
      <c r="K123" s="193" t="s">
        <v>19</v>
      </c>
      <c r="L123" s="198"/>
      <c r="M123" s="199" t="s">
        <v>19</v>
      </c>
      <c r="N123" s="200" t="s">
        <v>43</v>
      </c>
      <c r="O123" s="75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AR123" s="13" t="s">
        <v>99</v>
      </c>
      <c r="AT123" s="13" t="s">
        <v>135</v>
      </c>
      <c r="AU123" s="13" t="s">
        <v>77</v>
      </c>
      <c r="AY123" s="13" t="s">
        <v>134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13" t="s">
        <v>77</v>
      </c>
      <c r="BK123" s="203">
        <f>ROUND(I123*H123,2)</f>
        <v>0</v>
      </c>
      <c r="BL123" s="13" t="s">
        <v>87</v>
      </c>
      <c r="BM123" s="13" t="s">
        <v>243</v>
      </c>
    </row>
    <row r="124" s="1" customFormat="1" ht="14.4" customHeight="1">
      <c r="B124" s="34"/>
      <c r="C124" s="191" t="s">
        <v>72</v>
      </c>
      <c r="D124" s="191" t="s">
        <v>135</v>
      </c>
      <c r="E124" s="192" t="s">
        <v>258</v>
      </c>
      <c r="F124" s="193" t="s">
        <v>259</v>
      </c>
      <c r="G124" s="194" t="s">
        <v>138</v>
      </c>
      <c r="H124" s="195">
        <v>3</v>
      </c>
      <c r="I124" s="196"/>
      <c r="J124" s="197">
        <f>ROUND(I124*H124,2)</f>
        <v>0</v>
      </c>
      <c r="K124" s="193" t="s">
        <v>19</v>
      </c>
      <c r="L124" s="198"/>
      <c r="M124" s="199" t="s">
        <v>19</v>
      </c>
      <c r="N124" s="200" t="s">
        <v>43</v>
      </c>
      <c r="O124" s="75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AR124" s="13" t="s">
        <v>99</v>
      </c>
      <c r="AT124" s="13" t="s">
        <v>135</v>
      </c>
      <c r="AU124" s="13" t="s">
        <v>77</v>
      </c>
      <c r="AY124" s="13" t="s">
        <v>134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13" t="s">
        <v>77</v>
      </c>
      <c r="BK124" s="203">
        <f>ROUND(I124*H124,2)</f>
        <v>0</v>
      </c>
      <c r="BL124" s="13" t="s">
        <v>87</v>
      </c>
      <c r="BM124" s="13" t="s">
        <v>569</v>
      </c>
    </row>
    <row r="125" s="1" customFormat="1" ht="14.4" customHeight="1">
      <c r="B125" s="34"/>
      <c r="C125" s="191" t="s">
        <v>72</v>
      </c>
      <c r="D125" s="191" t="s">
        <v>135</v>
      </c>
      <c r="E125" s="192" t="s">
        <v>261</v>
      </c>
      <c r="F125" s="193" t="s">
        <v>262</v>
      </c>
      <c r="G125" s="194" t="s">
        <v>138</v>
      </c>
      <c r="H125" s="195">
        <v>2</v>
      </c>
      <c r="I125" s="196"/>
      <c r="J125" s="197">
        <f>ROUND(I125*H125,2)</f>
        <v>0</v>
      </c>
      <c r="K125" s="193" t="s">
        <v>19</v>
      </c>
      <c r="L125" s="198"/>
      <c r="M125" s="199" t="s">
        <v>19</v>
      </c>
      <c r="N125" s="200" t="s">
        <v>43</v>
      </c>
      <c r="O125" s="75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AR125" s="13" t="s">
        <v>99</v>
      </c>
      <c r="AT125" s="13" t="s">
        <v>135</v>
      </c>
      <c r="AU125" s="13" t="s">
        <v>77</v>
      </c>
      <c r="AY125" s="13" t="s">
        <v>134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13" t="s">
        <v>77</v>
      </c>
      <c r="BK125" s="203">
        <f>ROUND(I125*H125,2)</f>
        <v>0</v>
      </c>
      <c r="BL125" s="13" t="s">
        <v>87</v>
      </c>
      <c r="BM125" s="13" t="s">
        <v>246</v>
      </c>
    </row>
    <row r="126" s="1" customFormat="1" ht="14.4" customHeight="1">
      <c r="B126" s="34"/>
      <c r="C126" s="191" t="s">
        <v>72</v>
      </c>
      <c r="D126" s="191" t="s">
        <v>135</v>
      </c>
      <c r="E126" s="192" t="s">
        <v>264</v>
      </c>
      <c r="F126" s="193" t="s">
        <v>265</v>
      </c>
      <c r="G126" s="194" t="s">
        <v>138</v>
      </c>
      <c r="H126" s="195">
        <v>2</v>
      </c>
      <c r="I126" s="196"/>
      <c r="J126" s="197">
        <f>ROUND(I126*H126,2)</f>
        <v>0</v>
      </c>
      <c r="K126" s="193" t="s">
        <v>19</v>
      </c>
      <c r="L126" s="198"/>
      <c r="M126" s="199" t="s">
        <v>19</v>
      </c>
      <c r="N126" s="200" t="s">
        <v>43</v>
      </c>
      <c r="O126" s="75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AR126" s="13" t="s">
        <v>99</v>
      </c>
      <c r="AT126" s="13" t="s">
        <v>135</v>
      </c>
      <c r="AU126" s="13" t="s">
        <v>77</v>
      </c>
      <c r="AY126" s="13" t="s">
        <v>134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3" t="s">
        <v>77</v>
      </c>
      <c r="BK126" s="203">
        <f>ROUND(I126*H126,2)</f>
        <v>0</v>
      </c>
      <c r="BL126" s="13" t="s">
        <v>87</v>
      </c>
      <c r="BM126" s="13" t="s">
        <v>609</v>
      </c>
    </row>
    <row r="127" s="1" customFormat="1" ht="14.4" customHeight="1">
      <c r="B127" s="34"/>
      <c r="C127" s="191" t="s">
        <v>72</v>
      </c>
      <c r="D127" s="191" t="s">
        <v>135</v>
      </c>
      <c r="E127" s="192" t="s">
        <v>267</v>
      </c>
      <c r="F127" s="193" t="s">
        <v>268</v>
      </c>
      <c r="G127" s="194" t="s">
        <v>138</v>
      </c>
      <c r="H127" s="195">
        <v>2</v>
      </c>
      <c r="I127" s="196"/>
      <c r="J127" s="197">
        <f>ROUND(I127*H127,2)</f>
        <v>0</v>
      </c>
      <c r="K127" s="193" t="s">
        <v>19</v>
      </c>
      <c r="L127" s="198"/>
      <c r="M127" s="199" t="s">
        <v>19</v>
      </c>
      <c r="N127" s="200" t="s">
        <v>43</v>
      </c>
      <c r="O127" s="75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AR127" s="13" t="s">
        <v>99</v>
      </c>
      <c r="AT127" s="13" t="s">
        <v>135</v>
      </c>
      <c r="AU127" s="13" t="s">
        <v>77</v>
      </c>
      <c r="AY127" s="13" t="s">
        <v>134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13" t="s">
        <v>77</v>
      </c>
      <c r="BK127" s="203">
        <f>ROUND(I127*H127,2)</f>
        <v>0</v>
      </c>
      <c r="BL127" s="13" t="s">
        <v>87</v>
      </c>
      <c r="BM127" s="13" t="s">
        <v>249</v>
      </c>
    </row>
    <row r="128" s="1" customFormat="1" ht="14.4" customHeight="1">
      <c r="B128" s="34"/>
      <c r="C128" s="191" t="s">
        <v>72</v>
      </c>
      <c r="D128" s="191" t="s">
        <v>135</v>
      </c>
      <c r="E128" s="192" t="s">
        <v>270</v>
      </c>
      <c r="F128" s="193" t="s">
        <v>239</v>
      </c>
      <c r="G128" s="194" t="s">
        <v>138</v>
      </c>
      <c r="H128" s="195">
        <v>2</v>
      </c>
      <c r="I128" s="196"/>
      <c r="J128" s="197">
        <f>ROUND(I128*H128,2)</f>
        <v>0</v>
      </c>
      <c r="K128" s="193" t="s">
        <v>19</v>
      </c>
      <c r="L128" s="198"/>
      <c r="M128" s="199" t="s">
        <v>19</v>
      </c>
      <c r="N128" s="200" t="s">
        <v>43</v>
      </c>
      <c r="O128" s="75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AR128" s="13" t="s">
        <v>99</v>
      </c>
      <c r="AT128" s="13" t="s">
        <v>135</v>
      </c>
      <c r="AU128" s="13" t="s">
        <v>77</v>
      </c>
      <c r="AY128" s="13" t="s">
        <v>134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13" t="s">
        <v>77</v>
      </c>
      <c r="BK128" s="203">
        <f>ROUND(I128*H128,2)</f>
        <v>0</v>
      </c>
      <c r="BL128" s="13" t="s">
        <v>87</v>
      </c>
      <c r="BM128" s="13" t="s">
        <v>252</v>
      </c>
    </row>
    <row r="129" s="1" customFormat="1" ht="14.4" customHeight="1">
      <c r="B129" s="34"/>
      <c r="C129" s="191" t="s">
        <v>72</v>
      </c>
      <c r="D129" s="191" t="s">
        <v>135</v>
      </c>
      <c r="E129" s="192" t="s">
        <v>272</v>
      </c>
      <c r="F129" s="193" t="s">
        <v>273</v>
      </c>
      <c r="G129" s="194" t="s">
        <v>138</v>
      </c>
      <c r="H129" s="195">
        <v>2</v>
      </c>
      <c r="I129" s="196"/>
      <c r="J129" s="197">
        <f>ROUND(I129*H129,2)</f>
        <v>0</v>
      </c>
      <c r="K129" s="193" t="s">
        <v>19</v>
      </c>
      <c r="L129" s="198"/>
      <c r="M129" s="199" t="s">
        <v>19</v>
      </c>
      <c r="N129" s="200" t="s">
        <v>43</v>
      </c>
      <c r="O129" s="75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AR129" s="13" t="s">
        <v>99</v>
      </c>
      <c r="AT129" s="13" t="s">
        <v>135</v>
      </c>
      <c r="AU129" s="13" t="s">
        <v>77</v>
      </c>
      <c r="AY129" s="13" t="s">
        <v>134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3" t="s">
        <v>77</v>
      </c>
      <c r="BK129" s="203">
        <f>ROUND(I129*H129,2)</f>
        <v>0</v>
      </c>
      <c r="BL129" s="13" t="s">
        <v>87</v>
      </c>
      <c r="BM129" s="13" t="s">
        <v>572</v>
      </c>
    </row>
    <row r="130" s="1" customFormat="1" ht="14.4" customHeight="1">
      <c r="B130" s="34"/>
      <c r="C130" s="191" t="s">
        <v>72</v>
      </c>
      <c r="D130" s="191" t="s">
        <v>135</v>
      </c>
      <c r="E130" s="192" t="s">
        <v>275</v>
      </c>
      <c r="F130" s="193" t="s">
        <v>236</v>
      </c>
      <c r="G130" s="194" t="s">
        <v>138</v>
      </c>
      <c r="H130" s="195">
        <v>2</v>
      </c>
      <c r="I130" s="196"/>
      <c r="J130" s="197">
        <f>ROUND(I130*H130,2)</f>
        <v>0</v>
      </c>
      <c r="K130" s="193" t="s">
        <v>19</v>
      </c>
      <c r="L130" s="198"/>
      <c r="M130" s="199" t="s">
        <v>19</v>
      </c>
      <c r="N130" s="200" t="s">
        <v>43</v>
      </c>
      <c r="O130" s="75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AR130" s="13" t="s">
        <v>99</v>
      </c>
      <c r="AT130" s="13" t="s">
        <v>135</v>
      </c>
      <c r="AU130" s="13" t="s">
        <v>77</v>
      </c>
      <c r="AY130" s="13" t="s">
        <v>134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3" t="s">
        <v>77</v>
      </c>
      <c r="BK130" s="203">
        <f>ROUND(I130*H130,2)</f>
        <v>0</v>
      </c>
      <c r="BL130" s="13" t="s">
        <v>87</v>
      </c>
      <c r="BM130" s="13" t="s">
        <v>257</v>
      </c>
    </row>
    <row r="131" s="1" customFormat="1" ht="30.6" customHeight="1">
      <c r="B131" s="34"/>
      <c r="C131" s="191" t="s">
        <v>72</v>
      </c>
      <c r="D131" s="191" t="s">
        <v>135</v>
      </c>
      <c r="E131" s="192" t="s">
        <v>277</v>
      </c>
      <c r="F131" s="193" t="s">
        <v>278</v>
      </c>
      <c r="G131" s="194" t="s">
        <v>138</v>
      </c>
      <c r="H131" s="195">
        <v>2</v>
      </c>
      <c r="I131" s="196"/>
      <c r="J131" s="197">
        <f>ROUND(I131*H131,2)</f>
        <v>0</v>
      </c>
      <c r="K131" s="193" t="s">
        <v>19</v>
      </c>
      <c r="L131" s="198"/>
      <c r="M131" s="199" t="s">
        <v>19</v>
      </c>
      <c r="N131" s="200" t="s">
        <v>43</v>
      </c>
      <c r="O131" s="75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AR131" s="13" t="s">
        <v>99</v>
      </c>
      <c r="AT131" s="13" t="s">
        <v>135</v>
      </c>
      <c r="AU131" s="13" t="s">
        <v>77</v>
      </c>
      <c r="AY131" s="13" t="s">
        <v>134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3" t="s">
        <v>77</v>
      </c>
      <c r="BK131" s="203">
        <f>ROUND(I131*H131,2)</f>
        <v>0</v>
      </c>
      <c r="BL131" s="13" t="s">
        <v>87</v>
      </c>
      <c r="BM131" s="13" t="s">
        <v>260</v>
      </c>
    </row>
    <row r="132" s="1" customFormat="1" ht="30.6" customHeight="1">
      <c r="B132" s="34"/>
      <c r="C132" s="191" t="s">
        <v>72</v>
      </c>
      <c r="D132" s="191" t="s">
        <v>135</v>
      </c>
      <c r="E132" s="192" t="s">
        <v>280</v>
      </c>
      <c r="F132" s="193" t="s">
        <v>281</v>
      </c>
      <c r="G132" s="194" t="s">
        <v>138</v>
      </c>
      <c r="H132" s="195">
        <v>3</v>
      </c>
      <c r="I132" s="196"/>
      <c r="J132" s="197">
        <f>ROUND(I132*H132,2)</f>
        <v>0</v>
      </c>
      <c r="K132" s="193" t="s">
        <v>19</v>
      </c>
      <c r="L132" s="198"/>
      <c r="M132" s="199" t="s">
        <v>19</v>
      </c>
      <c r="N132" s="200" t="s">
        <v>43</v>
      </c>
      <c r="O132" s="75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AR132" s="13" t="s">
        <v>99</v>
      </c>
      <c r="AT132" s="13" t="s">
        <v>135</v>
      </c>
      <c r="AU132" s="13" t="s">
        <v>77</v>
      </c>
      <c r="AY132" s="13" t="s">
        <v>134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13" t="s">
        <v>77</v>
      </c>
      <c r="BK132" s="203">
        <f>ROUND(I132*H132,2)</f>
        <v>0</v>
      </c>
      <c r="BL132" s="13" t="s">
        <v>87</v>
      </c>
      <c r="BM132" s="13" t="s">
        <v>263</v>
      </c>
    </row>
    <row r="133" s="1" customFormat="1" ht="14.4" customHeight="1">
      <c r="B133" s="34"/>
      <c r="C133" s="191" t="s">
        <v>72</v>
      </c>
      <c r="D133" s="191" t="s">
        <v>135</v>
      </c>
      <c r="E133" s="192" t="s">
        <v>283</v>
      </c>
      <c r="F133" s="193" t="s">
        <v>284</v>
      </c>
      <c r="G133" s="194" t="s">
        <v>138</v>
      </c>
      <c r="H133" s="195">
        <v>2</v>
      </c>
      <c r="I133" s="196"/>
      <c r="J133" s="197">
        <f>ROUND(I133*H133,2)</f>
        <v>0</v>
      </c>
      <c r="K133" s="193" t="s">
        <v>19</v>
      </c>
      <c r="L133" s="198"/>
      <c r="M133" s="199" t="s">
        <v>19</v>
      </c>
      <c r="N133" s="200" t="s">
        <v>43</v>
      </c>
      <c r="O133" s="75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AR133" s="13" t="s">
        <v>99</v>
      </c>
      <c r="AT133" s="13" t="s">
        <v>135</v>
      </c>
      <c r="AU133" s="13" t="s">
        <v>77</v>
      </c>
      <c r="AY133" s="13" t="s">
        <v>134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13" t="s">
        <v>77</v>
      </c>
      <c r="BK133" s="203">
        <f>ROUND(I133*H133,2)</f>
        <v>0</v>
      </c>
      <c r="BL133" s="13" t="s">
        <v>87</v>
      </c>
      <c r="BM133" s="13" t="s">
        <v>266</v>
      </c>
    </row>
    <row r="134" s="1" customFormat="1" ht="14.4" customHeight="1">
      <c r="B134" s="34"/>
      <c r="C134" s="191" t="s">
        <v>72</v>
      </c>
      <c r="D134" s="191" t="s">
        <v>135</v>
      </c>
      <c r="E134" s="192" t="s">
        <v>286</v>
      </c>
      <c r="F134" s="193" t="s">
        <v>287</v>
      </c>
      <c r="G134" s="194" t="s">
        <v>288</v>
      </c>
      <c r="H134" s="195">
        <v>2</v>
      </c>
      <c r="I134" s="196"/>
      <c r="J134" s="197">
        <f>ROUND(I134*H134,2)</f>
        <v>0</v>
      </c>
      <c r="K134" s="193" t="s">
        <v>19</v>
      </c>
      <c r="L134" s="198"/>
      <c r="M134" s="199" t="s">
        <v>19</v>
      </c>
      <c r="N134" s="200" t="s">
        <v>43</v>
      </c>
      <c r="O134" s="75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AR134" s="13" t="s">
        <v>99</v>
      </c>
      <c r="AT134" s="13" t="s">
        <v>135</v>
      </c>
      <c r="AU134" s="13" t="s">
        <v>77</v>
      </c>
      <c r="AY134" s="13" t="s">
        <v>134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3" t="s">
        <v>77</v>
      </c>
      <c r="BK134" s="203">
        <f>ROUND(I134*H134,2)</f>
        <v>0</v>
      </c>
      <c r="BL134" s="13" t="s">
        <v>87</v>
      </c>
      <c r="BM134" s="13" t="s">
        <v>577</v>
      </c>
    </row>
    <row r="135" s="1" customFormat="1" ht="14.4" customHeight="1">
      <c r="B135" s="34"/>
      <c r="C135" s="191" t="s">
        <v>72</v>
      </c>
      <c r="D135" s="191" t="s">
        <v>135</v>
      </c>
      <c r="E135" s="192" t="s">
        <v>290</v>
      </c>
      <c r="F135" s="193" t="s">
        <v>291</v>
      </c>
      <c r="G135" s="194" t="s">
        <v>288</v>
      </c>
      <c r="H135" s="195">
        <v>2</v>
      </c>
      <c r="I135" s="196"/>
      <c r="J135" s="197">
        <f>ROUND(I135*H135,2)</f>
        <v>0</v>
      </c>
      <c r="K135" s="193" t="s">
        <v>19</v>
      </c>
      <c r="L135" s="198"/>
      <c r="M135" s="199" t="s">
        <v>19</v>
      </c>
      <c r="N135" s="200" t="s">
        <v>43</v>
      </c>
      <c r="O135" s="75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AR135" s="13" t="s">
        <v>99</v>
      </c>
      <c r="AT135" s="13" t="s">
        <v>135</v>
      </c>
      <c r="AU135" s="13" t="s">
        <v>77</v>
      </c>
      <c r="AY135" s="13" t="s">
        <v>134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3" t="s">
        <v>77</v>
      </c>
      <c r="BK135" s="203">
        <f>ROUND(I135*H135,2)</f>
        <v>0</v>
      </c>
      <c r="BL135" s="13" t="s">
        <v>87</v>
      </c>
      <c r="BM135" s="13" t="s">
        <v>269</v>
      </c>
    </row>
    <row r="136" s="1" customFormat="1" ht="20.4" customHeight="1">
      <c r="B136" s="34"/>
      <c r="C136" s="191" t="s">
        <v>72</v>
      </c>
      <c r="D136" s="191" t="s">
        <v>135</v>
      </c>
      <c r="E136" s="192" t="s">
        <v>293</v>
      </c>
      <c r="F136" s="193" t="s">
        <v>294</v>
      </c>
      <c r="G136" s="194" t="s">
        <v>138</v>
      </c>
      <c r="H136" s="195">
        <v>1</v>
      </c>
      <c r="I136" s="196"/>
      <c r="J136" s="197">
        <f>ROUND(I136*H136,2)</f>
        <v>0</v>
      </c>
      <c r="K136" s="193" t="s">
        <v>19</v>
      </c>
      <c r="L136" s="198"/>
      <c r="M136" s="199" t="s">
        <v>19</v>
      </c>
      <c r="N136" s="200" t="s">
        <v>43</v>
      </c>
      <c r="O136" s="75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AR136" s="13" t="s">
        <v>99</v>
      </c>
      <c r="AT136" s="13" t="s">
        <v>135</v>
      </c>
      <c r="AU136" s="13" t="s">
        <v>77</v>
      </c>
      <c r="AY136" s="13" t="s">
        <v>134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3" t="s">
        <v>77</v>
      </c>
      <c r="BK136" s="203">
        <f>ROUND(I136*H136,2)</f>
        <v>0</v>
      </c>
      <c r="BL136" s="13" t="s">
        <v>87</v>
      </c>
      <c r="BM136" s="13" t="s">
        <v>271</v>
      </c>
    </row>
    <row r="137" s="9" customFormat="1" ht="25.92" customHeight="1">
      <c r="B137" s="177"/>
      <c r="C137" s="178"/>
      <c r="D137" s="179" t="s">
        <v>71</v>
      </c>
      <c r="E137" s="180" t="s">
        <v>296</v>
      </c>
      <c r="F137" s="180" t="s">
        <v>297</v>
      </c>
      <c r="G137" s="178"/>
      <c r="H137" s="178"/>
      <c r="I137" s="181"/>
      <c r="J137" s="182">
        <f>BK137</f>
        <v>0</v>
      </c>
      <c r="K137" s="178"/>
      <c r="L137" s="183"/>
      <c r="M137" s="184"/>
      <c r="N137" s="185"/>
      <c r="O137" s="185"/>
      <c r="P137" s="186">
        <f>SUM(P138:P147)</f>
        <v>0</v>
      </c>
      <c r="Q137" s="185"/>
      <c r="R137" s="186">
        <f>SUM(R138:R147)</f>
        <v>0</v>
      </c>
      <c r="S137" s="185"/>
      <c r="T137" s="187">
        <f>SUM(T138:T147)</f>
        <v>0</v>
      </c>
      <c r="AR137" s="188" t="s">
        <v>77</v>
      </c>
      <c r="AT137" s="189" t="s">
        <v>71</v>
      </c>
      <c r="AU137" s="189" t="s">
        <v>72</v>
      </c>
      <c r="AY137" s="188" t="s">
        <v>134</v>
      </c>
      <c r="BK137" s="190">
        <f>SUM(BK138:BK147)</f>
        <v>0</v>
      </c>
    </row>
    <row r="138" s="1" customFormat="1" ht="14.4" customHeight="1">
      <c r="B138" s="34"/>
      <c r="C138" s="191" t="s">
        <v>72</v>
      </c>
      <c r="D138" s="191" t="s">
        <v>135</v>
      </c>
      <c r="E138" s="192" t="s">
        <v>298</v>
      </c>
      <c r="F138" s="193" t="s">
        <v>299</v>
      </c>
      <c r="G138" s="194" t="s">
        <v>138</v>
      </c>
      <c r="H138" s="195">
        <v>1</v>
      </c>
      <c r="I138" s="196"/>
      <c r="J138" s="197">
        <f>ROUND(I138*H138,2)</f>
        <v>0</v>
      </c>
      <c r="K138" s="193" t="s">
        <v>19</v>
      </c>
      <c r="L138" s="198"/>
      <c r="M138" s="199" t="s">
        <v>19</v>
      </c>
      <c r="N138" s="200" t="s">
        <v>43</v>
      </c>
      <c r="O138" s="75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AR138" s="13" t="s">
        <v>99</v>
      </c>
      <c r="AT138" s="13" t="s">
        <v>135</v>
      </c>
      <c r="AU138" s="13" t="s">
        <v>77</v>
      </c>
      <c r="AY138" s="13" t="s">
        <v>134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3" t="s">
        <v>77</v>
      </c>
      <c r="BK138" s="203">
        <f>ROUND(I138*H138,2)</f>
        <v>0</v>
      </c>
      <c r="BL138" s="13" t="s">
        <v>87</v>
      </c>
      <c r="BM138" s="13" t="s">
        <v>274</v>
      </c>
    </row>
    <row r="139" s="1" customFormat="1" ht="14.4" customHeight="1">
      <c r="B139" s="34"/>
      <c r="C139" s="191" t="s">
        <v>72</v>
      </c>
      <c r="D139" s="191" t="s">
        <v>135</v>
      </c>
      <c r="E139" s="192" t="s">
        <v>301</v>
      </c>
      <c r="F139" s="193" t="s">
        <v>302</v>
      </c>
      <c r="G139" s="194" t="s">
        <v>138</v>
      </c>
      <c r="H139" s="195">
        <v>5</v>
      </c>
      <c r="I139" s="196"/>
      <c r="J139" s="197">
        <f>ROUND(I139*H139,2)</f>
        <v>0</v>
      </c>
      <c r="K139" s="193" t="s">
        <v>19</v>
      </c>
      <c r="L139" s="198"/>
      <c r="M139" s="199" t="s">
        <v>19</v>
      </c>
      <c r="N139" s="200" t="s">
        <v>43</v>
      </c>
      <c r="O139" s="75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AR139" s="13" t="s">
        <v>99</v>
      </c>
      <c r="AT139" s="13" t="s">
        <v>135</v>
      </c>
      <c r="AU139" s="13" t="s">
        <v>77</v>
      </c>
      <c r="AY139" s="13" t="s">
        <v>134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3" t="s">
        <v>77</v>
      </c>
      <c r="BK139" s="203">
        <f>ROUND(I139*H139,2)</f>
        <v>0</v>
      </c>
      <c r="BL139" s="13" t="s">
        <v>87</v>
      </c>
      <c r="BM139" s="13" t="s">
        <v>276</v>
      </c>
    </row>
    <row r="140" s="1" customFormat="1" ht="14.4" customHeight="1">
      <c r="B140" s="34"/>
      <c r="C140" s="191" t="s">
        <v>72</v>
      </c>
      <c r="D140" s="191" t="s">
        <v>135</v>
      </c>
      <c r="E140" s="192" t="s">
        <v>304</v>
      </c>
      <c r="F140" s="193" t="s">
        <v>305</v>
      </c>
      <c r="G140" s="194" t="s">
        <v>138</v>
      </c>
      <c r="H140" s="195">
        <v>1</v>
      </c>
      <c r="I140" s="196"/>
      <c r="J140" s="197">
        <f>ROUND(I140*H140,2)</f>
        <v>0</v>
      </c>
      <c r="K140" s="193" t="s">
        <v>19</v>
      </c>
      <c r="L140" s="198"/>
      <c r="M140" s="199" t="s">
        <v>19</v>
      </c>
      <c r="N140" s="200" t="s">
        <v>43</v>
      </c>
      <c r="O140" s="75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AR140" s="13" t="s">
        <v>99</v>
      </c>
      <c r="AT140" s="13" t="s">
        <v>135</v>
      </c>
      <c r="AU140" s="13" t="s">
        <v>77</v>
      </c>
      <c r="AY140" s="13" t="s">
        <v>134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3" t="s">
        <v>77</v>
      </c>
      <c r="BK140" s="203">
        <f>ROUND(I140*H140,2)</f>
        <v>0</v>
      </c>
      <c r="BL140" s="13" t="s">
        <v>87</v>
      </c>
      <c r="BM140" s="13" t="s">
        <v>279</v>
      </c>
    </row>
    <row r="141" s="1" customFormat="1" ht="20.4" customHeight="1">
      <c r="B141" s="34"/>
      <c r="C141" s="191" t="s">
        <v>72</v>
      </c>
      <c r="D141" s="191" t="s">
        <v>135</v>
      </c>
      <c r="E141" s="192" t="s">
        <v>307</v>
      </c>
      <c r="F141" s="193" t="s">
        <v>308</v>
      </c>
      <c r="G141" s="194" t="s">
        <v>138</v>
      </c>
      <c r="H141" s="195">
        <v>4</v>
      </c>
      <c r="I141" s="196"/>
      <c r="J141" s="197">
        <f>ROUND(I141*H141,2)</f>
        <v>0</v>
      </c>
      <c r="K141" s="193" t="s">
        <v>19</v>
      </c>
      <c r="L141" s="198"/>
      <c r="M141" s="199" t="s">
        <v>19</v>
      </c>
      <c r="N141" s="200" t="s">
        <v>43</v>
      </c>
      <c r="O141" s="75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AR141" s="13" t="s">
        <v>99</v>
      </c>
      <c r="AT141" s="13" t="s">
        <v>135</v>
      </c>
      <c r="AU141" s="13" t="s">
        <v>77</v>
      </c>
      <c r="AY141" s="13" t="s">
        <v>134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13" t="s">
        <v>77</v>
      </c>
      <c r="BK141" s="203">
        <f>ROUND(I141*H141,2)</f>
        <v>0</v>
      </c>
      <c r="BL141" s="13" t="s">
        <v>87</v>
      </c>
      <c r="BM141" s="13" t="s">
        <v>282</v>
      </c>
    </row>
    <row r="142" s="1" customFormat="1" ht="14.4" customHeight="1">
      <c r="B142" s="34"/>
      <c r="C142" s="191" t="s">
        <v>72</v>
      </c>
      <c r="D142" s="191" t="s">
        <v>135</v>
      </c>
      <c r="E142" s="192" t="s">
        <v>310</v>
      </c>
      <c r="F142" s="193" t="s">
        <v>311</v>
      </c>
      <c r="G142" s="194" t="s">
        <v>138</v>
      </c>
      <c r="H142" s="195">
        <v>1</v>
      </c>
      <c r="I142" s="196"/>
      <c r="J142" s="197">
        <f>ROUND(I142*H142,2)</f>
        <v>0</v>
      </c>
      <c r="K142" s="193" t="s">
        <v>19</v>
      </c>
      <c r="L142" s="198"/>
      <c r="M142" s="199" t="s">
        <v>19</v>
      </c>
      <c r="N142" s="200" t="s">
        <v>43</v>
      </c>
      <c r="O142" s="75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AR142" s="13" t="s">
        <v>99</v>
      </c>
      <c r="AT142" s="13" t="s">
        <v>135</v>
      </c>
      <c r="AU142" s="13" t="s">
        <v>77</v>
      </c>
      <c r="AY142" s="13" t="s">
        <v>134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3" t="s">
        <v>77</v>
      </c>
      <c r="BK142" s="203">
        <f>ROUND(I142*H142,2)</f>
        <v>0</v>
      </c>
      <c r="BL142" s="13" t="s">
        <v>87</v>
      </c>
      <c r="BM142" s="13" t="s">
        <v>285</v>
      </c>
    </row>
    <row r="143" s="1" customFormat="1" ht="30.6" customHeight="1">
      <c r="B143" s="34"/>
      <c r="C143" s="191" t="s">
        <v>72</v>
      </c>
      <c r="D143" s="191" t="s">
        <v>135</v>
      </c>
      <c r="E143" s="192" t="s">
        <v>277</v>
      </c>
      <c r="F143" s="193" t="s">
        <v>278</v>
      </c>
      <c r="G143" s="194" t="s">
        <v>138</v>
      </c>
      <c r="H143" s="195">
        <v>1</v>
      </c>
      <c r="I143" s="196"/>
      <c r="J143" s="197">
        <f>ROUND(I143*H143,2)</f>
        <v>0</v>
      </c>
      <c r="K143" s="193" t="s">
        <v>19</v>
      </c>
      <c r="L143" s="198"/>
      <c r="M143" s="199" t="s">
        <v>19</v>
      </c>
      <c r="N143" s="200" t="s">
        <v>43</v>
      </c>
      <c r="O143" s="75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AR143" s="13" t="s">
        <v>99</v>
      </c>
      <c r="AT143" s="13" t="s">
        <v>135</v>
      </c>
      <c r="AU143" s="13" t="s">
        <v>77</v>
      </c>
      <c r="AY143" s="13" t="s">
        <v>134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3" t="s">
        <v>77</v>
      </c>
      <c r="BK143" s="203">
        <f>ROUND(I143*H143,2)</f>
        <v>0</v>
      </c>
      <c r="BL143" s="13" t="s">
        <v>87</v>
      </c>
      <c r="BM143" s="13" t="s">
        <v>289</v>
      </c>
    </row>
    <row r="144" s="1" customFormat="1" ht="14.4" customHeight="1">
      <c r="B144" s="34"/>
      <c r="C144" s="191" t="s">
        <v>72</v>
      </c>
      <c r="D144" s="191" t="s">
        <v>135</v>
      </c>
      <c r="E144" s="192" t="s">
        <v>314</v>
      </c>
      <c r="F144" s="193" t="s">
        <v>315</v>
      </c>
      <c r="G144" s="194" t="s">
        <v>138</v>
      </c>
      <c r="H144" s="195">
        <v>4</v>
      </c>
      <c r="I144" s="196"/>
      <c r="J144" s="197">
        <f>ROUND(I144*H144,2)</f>
        <v>0</v>
      </c>
      <c r="K144" s="193" t="s">
        <v>19</v>
      </c>
      <c r="L144" s="198"/>
      <c r="M144" s="199" t="s">
        <v>19</v>
      </c>
      <c r="N144" s="200" t="s">
        <v>43</v>
      </c>
      <c r="O144" s="75"/>
      <c r="P144" s="201">
        <f>O144*H144</f>
        <v>0</v>
      </c>
      <c r="Q144" s="201">
        <v>0</v>
      </c>
      <c r="R144" s="201">
        <f>Q144*H144</f>
        <v>0</v>
      </c>
      <c r="S144" s="201">
        <v>0</v>
      </c>
      <c r="T144" s="202">
        <f>S144*H144</f>
        <v>0</v>
      </c>
      <c r="AR144" s="13" t="s">
        <v>99</v>
      </c>
      <c r="AT144" s="13" t="s">
        <v>135</v>
      </c>
      <c r="AU144" s="13" t="s">
        <v>77</v>
      </c>
      <c r="AY144" s="13" t="s">
        <v>134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3" t="s">
        <v>77</v>
      </c>
      <c r="BK144" s="203">
        <f>ROUND(I144*H144,2)</f>
        <v>0</v>
      </c>
      <c r="BL144" s="13" t="s">
        <v>87</v>
      </c>
      <c r="BM144" s="13" t="s">
        <v>292</v>
      </c>
    </row>
    <row r="145" s="1" customFormat="1" ht="14.4" customHeight="1">
      <c r="B145" s="34"/>
      <c r="C145" s="191" t="s">
        <v>72</v>
      </c>
      <c r="D145" s="191" t="s">
        <v>135</v>
      </c>
      <c r="E145" s="192" t="s">
        <v>317</v>
      </c>
      <c r="F145" s="193" t="s">
        <v>318</v>
      </c>
      <c r="G145" s="194" t="s">
        <v>138</v>
      </c>
      <c r="H145" s="195">
        <v>7</v>
      </c>
      <c r="I145" s="196"/>
      <c r="J145" s="197">
        <f>ROUND(I145*H145,2)</f>
        <v>0</v>
      </c>
      <c r="K145" s="193" t="s">
        <v>19</v>
      </c>
      <c r="L145" s="198"/>
      <c r="M145" s="199" t="s">
        <v>19</v>
      </c>
      <c r="N145" s="200" t="s">
        <v>43</v>
      </c>
      <c r="O145" s="75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AR145" s="13" t="s">
        <v>99</v>
      </c>
      <c r="AT145" s="13" t="s">
        <v>135</v>
      </c>
      <c r="AU145" s="13" t="s">
        <v>77</v>
      </c>
      <c r="AY145" s="13" t="s">
        <v>134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3" t="s">
        <v>77</v>
      </c>
      <c r="BK145" s="203">
        <f>ROUND(I145*H145,2)</f>
        <v>0</v>
      </c>
      <c r="BL145" s="13" t="s">
        <v>87</v>
      </c>
      <c r="BM145" s="13" t="s">
        <v>578</v>
      </c>
    </row>
    <row r="146" s="1" customFormat="1" ht="14.4" customHeight="1">
      <c r="B146" s="34"/>
      <c r="C146" s="191" t="s">
        <v>72</v>
      </c>
      <c r="D146" s="191" t="s">
        <v>135</v>
      </c>
      <c r="E146" s="192" t="s">
        <v>320</v>
      </c>
      <c r="F146" s="193" t="s">
        <v>321</v>
      </c>
      <c r="G146" s="194" t="s">
        <v>138</v>
      </c>
      <c r="H146" s="195">
        <v>7</v>
      </c>
      <c r="I146" s="196"/>
      <c r="J146" s="197">
        <f>ROUND(I146*H146,2)</f>
        <v>0</v>
      </c>
      <c r="K146" s="193" t="s">
        <v>19</v>
      </c>
      <c r="L146" s="198"/>
      <c r="M146" s="199" t="s">
        <v>19</v>
      </c>
      <c r="N146" s="200" t="s">
        <v>43</v>
      </c>
      <c r="O146" s="75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AR146" s="13" t="s">
        <v>99</v>
      </c>
      <c r="AT146" s="13" t="s">
        <v>135</v>
      </c>
      <c r="AU146" s="13" t="s">
        <v>77</v>
      </c>
      <c r="AY146" s="13" t="s">
        <v>134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13" t="s">
        <v>77</v>
      </c>
      <c r="BK146" s="203">
        <f>ROUND(I146*H146,2)</f>
        <v>0</v>
      </c>
      <c r="BL146" s="13" t="s">
        <v>87</v>
      </c>
      <c r="BM146" s="13" t="s">
        <v>579</v>
      </c>
    </row>
    <row r="147" s="1" customFormat="1" ht="14.4" customHeight="1">
      <c r="B147" s="34"/>
      <c r="C147" s="191" t="s">
        <v>72</v>
      </c>
      <c r="D147" s="191" t="s">
        <v>135</v>
      </c>
      <c r="E147" s="192" t="s">
        <v>323</v>
      </c>
      <c r="F147" s="193" t="s">
        <v>324</v>
      </c>
      <c r="G147" s="194" t="s">
        <v>138</v>
      </c>
      <c r="H147" s="195">
        <v>7</v>
      </c>
      <c r="I147" s="196"/>
      <c r="J147" s="197">
        <f>ROUND(I147*H147,2)</f>
        <v>0</v>
      </c>
      <c r="K147" s="193" t="s">
        <v>19</v>
      </c>
      <c r="L147" s="198"/>
      <c r="M147" s="199" t="s">
        <v>19</v>
      </c>
      <c r="N147" s="200" t="s">
        <v>43</v>
      </c>
      <c r="O147" s="75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AR147" s="13" t="s">
        <v>99</v>
      </c>
      <c r="AT147" s="13" t="s">
        <v>135</v>
      </c>
      <c r="AU147" s="13" t="s">
        <v>77</v>
      </c>
      <c r="AY147" s="13" t="s">
        <v>134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3" t="s">
        <v>77</v>
      </c>
      <c r="BK147" s="203">
        <f>ROUND(I147*H147,2)</f>
        <v>0</v>
      </c>
      <c r="BL147" s="13" t="s">
        <v>87</v>
      </c>
      <c r="BM147" s="13" t="s">
        <v>295</v>
      </c>
    </row>
    <row r="148" s="9" customFormat="1" ht="25.92" customHeight="1">
      <c r="B148" s="177"/>
      <c r="C148" s="178"/>
      <c r="D148" s="179" t="s">
        <v>71</v>
      </c>
      <c r="E148" s="180" t="s">
        <v>326</v>
      </c>
      <c r="F148" s="180" t="s">
        <v>327</v>
      </c>
      <c r="G148" s="178"/>
      <c r="H148" s="178"/>
      <c r="I148" s="181"/>
      <c r="J148" s="182">
        <f>BK148</f>
        <v>0</v>
      </c>
      <c r="K148" s="178"/>
      <c r="L148" s="183"/>
      <c r="M148" s="184"/>
      <c r="N148" s="185"/>
      <c r="O148" s="185"/>
      <c r="P148" s="186">
        <f>SUM(P149:P158)</f>
        <v>0</v>
      </c>
      <c r="Q148" s="185"/>
      <c r="R148" s="186">
        <f>SUM(R149:R158)</f>
        <v>0</v>
      </c>
      <c r="S148" s="185"/>
      <c r="T148" s="187">
        <f>SUM(T149:T158)</f>
        <v>0</v>
      </c>
      <c r="AR148" s="188" t="s">
        <v>77</v>
      </c>
      <c r="AT148" s="189" t="s">
        <v>71</v>
      </c>
      <c r="AU148" s="189" t="s">
        <v>72</v>
      </c>
      <c r="AY148" s="188" t="s">
        <v>134</v>
      </c>
      <c r="BK148" s="190">
        <f>SUM(BK149:BK158)</f>
        <v>0</v>
      </c>
    </row>
    <row r="149" s="1" customFormat="1" ht="14.4" customHeight="1">
      <c r="B149" s="34"/>
      <c r="C149" s="191" t="s">
        <v>72</v>
      </c>
      <c r="D149" s="191" t="s">
        <v>135</v>
      </c>
      <c r="E149" s="192" t="s">
        <v>328</v>
      </c>
      <c r="F149" s="193" t="s">
        <v>329</v>
      </c>
      <c r="G149" s="194" t="s">
        <v>150</v>
      </c>
      <c r="H149" s="195">
        <v>450</v>
      </c>
      <c r="I149" s="196"/>
      <c r="J149" s="197">
        <f>ROUND(I149*H149,2)</f>
        <v>0</v>
      </c>
      <c r="K149" s="193" t="s">
        <v>19</v>
      </c>
      <c r="L149" s="198"/>
      <c r="M149" s="199" t="s">
        <v>19</v>
      </c>
      <c r="N149" s="200" t="s">
        <v>43</v>
      </c>
      <c r="O149" s="75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AR149" s="13" t="s">
        <v>99</v>
      </c>
      <c r="AT149" s="13" t="s">
        <v>135</v>
      </c>
      <c r="AU149" s="13" t="s">
        <v>77</v>
      </c>
      <c r="AY149" s="13" t="s">
        <v>134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13" t="s">
        <v>77</v>
      </c>
      <c r="BK149" s="203">
        <f>ROUND(I149*H149,2)</f>
        <v>0</v>
      </c>
      <c r="BL149" s="13" t="s">
        <v>87</v>
      </c>
      <c r="BM149" s="13" t="s">
        <v>303</v>
      </c>
    </row>
    <row r="150" s="1" customFormat="1" ht="14.4" customHeight="1">
      <c r="B150" s="34"/>
      <c r="C150" s="191" t="s">
        <v>72</v>
      </c>
      <c r="D150" s="191" t="s">
        <v>135</v>
      </c>
      <c r="E150" s="192" t="s">
        <v>575</v>
      </c>
      <c r="F150" s="193" t="s">
        <v>576</v>
      </c>
      <c r="G150" s="194" t="s">
        <v>138</v>
      </c>
      <c r="H150" s="195">
        <v>6</v>
      </c>
      <c r="I150" s="196"/>
      <c r="J150" s="197">
        <f>ROUND(I150*H150,2)</f>
        <v>0</v>
      </c>
      <c r="K150" s="193" t="s">
        <v>19</v>
      </c>
      <c r="L150" s="198"/>
      <c r="M150" s="199" t="s">
        <v>19</v>
      </c>
      <c r="N150" s="200" t="s">
        <v>43</v>
      </c>
      <c r="O150" s="75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AR150" s="13" t="s">
        <v>99</v>
      </c>
      <c r="AT150" s="13" t="s">
        <v>135</v>
      </c>
      <c r="AU150" s="13" t="s">
        <v>77</v>
      </c>
      <c r="AY150" s="13" t="s">
        <v>134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3" t="s">
        <v>77</v>
      </c>
      <c r="BK150" s="203">
        <f>ROUND(I150*H150,2)</f>
        <v>0</v>
      </c>
      <c r="BL150" s="13" t="s">
        <v>87</v>
      </c>
      <c r="BM150" s="13" t="s">
        <v>306</v>
      </c>
    </row>
    <row r="151" s="1" customFormat="1" ht="14.4" customHeight="1">
      <c r="B151" s="34"/>
      <c r="C151" s="191" t="s">
        <v>72</v>
      </c>
      <c r="D151" s="191" t="s">
        <v>135</v>
      </c>
      <c r="E151" s="192" t="s">
        <v>334</v>
      </c>
      <c r="F151" s="193" t="s">
        <v>335</v>
      </c>
      <c r="G151" s="194" t="s">
        <v>138</v>
      </c>
      <c r="H151" s="195">
        <v>3</v>
      </c>
      <c r="I151" s="196"/>
      <c r="J151" s="197">
        <f>ROUND(I151*H151,2)</f>
        <v>0</v>
      </c>
      <c r="K151" s="193" t="s">
        <v>19</v>
      </c>
      <c r="L151" s="198"/>
      <c r="M151" s="199" t="s">
        <v>19</v>
      </c>
      <c r="N151" s="200" t="s">
        <v>43</v>
      </c>
      <c r="O151" s="75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AR151" s="13" t="s">
        <v>99</v>
      </c>
      <c r="AT151" s="13" t="s">
        <v>135</v>
      </c>
      <c r="AU151" s="13" t="s">
        <v>77</v>
      </c>
      <c r="AY151" s="13" t="s">
        <v>134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3" t="s">
        <v>77</v>
      </c>
      <c r="BK151" s="203">
        <f>ROUND(I151*H151,2)</f>
        <v>0</v>
      </c>
      <c r="BL151" s="13" t="s">
        <v>87</v>
      </c>
      <c r="BM151" s="13" t="s">
        <v>309</v>
      </c>
    </row>
    <row r="152" s="1" customFormat="1" ht="14.4" customHeight="1">
      <c r="B152" s="34"/>
      <c r="C152" s="191" t="s">
        <v>72</v>
      </c>
      <c r="D152" s="191" t="s">
        <v>135</v>
      </c>
      <c r="E152" s="192" t="s">
        <v>337</v>
      </c>
      <c r="F152" s="193" t="s">
        <v>338</v>
      </c>
      <c r="G152" s="194" t="s">
        <v>150</v>
      </c>
      <c r="H152" s="195">
        <v>20</v>
      </c>
      <c r="I152" s="196"/>
      <c r="J152" s="197">
        <f>ROUND(I152*H152,2)</f>
        <v>0</v>
      </c>
      <c r="K152" s="193" t="s">
        <v>19</v>
      </c>
      <c r="L152" s="198"/>
      <c r="M152" s="199" t="s">
        <v>19</v>
      </c>
      <c r="N152" s="200" t="s">
        <v>43</v>
      </c>
      <c r="O152" s="75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AR152" s="13" t="s">
        <v>99</v>
      </c>
      <c r="AT152" s="13" t="s">
        <v>135</v>
      </c>
      <c r="AU152" s="13" t="s">
        <v>77</v>
      </c>
      <c r="AY152" s="13" t="s">
        <v>134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13" t="s">
        <v>77</v>
      </c>
      <c r="BK152" s="203">
        <f>ROUND(I152*H152,2)</f>
        <v>0</v>
      </c>
      <c r="BL152" s="13" t="s">
        <v>87</v>
      </c>
      <c r="BM152" s="13" t="s">
        <v>581</v>
      </c>
    </row>
    <row r="153" s="1" customFormat="1" ht="14.4" customHeight="1">
      <c r="B153" s="34"/>
      <c r="C153" s="191" t="s">
        <v>72</v>
      </c>
      <c r="D153" s="191" t="s">
        <v>135</v>
      </c>
      <c r="E153" s="192" t="s">
        <v>340</v>
      </c>
      <c r="F153" s="193" t="s">
        <v>341</v>
      </c>
      <c r="G153" s="194" t="s">
        <v>138</v>
      </c>
      <c r="H153" s="195">
        <v>80</v>
      </c>
      <c r="I153" s="196"/>
      <c r="J153" s="197">
        <f>ROUND(I153*H153,2)</f>
        <v>0</v>
      </c>
      <c r="K153" s="193" t="s">
        <v>19</v>
      </c>
      <c r="L153" s="198"/>
      <c r="M153" s="199" t="s">
        <v>19</v>
      </c>
      <c r="N153" s="200" t="s">
        <v>43</v>
      </c>
      <c r="O153" s="75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AR153" s="13" t="s">
        <v>99</v>
      </c>
      <c r="AT153" s="13" t="s">
        <v>135</v>
      </c>
      <c r="AU153" s="13" t="s">
        <v>77</v>
      </c>
      <c r="AY153" s="13" t="s">
        <v>134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13" t="s">
        <v>77</v>
      </c>
      <c r="BK153" s="203">
        <f>ROUND(I153*H153,2)</f>
        <v>0</v>
      </c>
      <c r="BL153" s="13" t="s">
        <v>87</v>
      </c>
      <c r="BM153" s="13" t="s">
        <v>316</v>
      </c>
    </row>
    <row r="154" s="1" customFormat="1" ht="14.4" customHeight="1">
      <c r="B154" s="34"/>
      <c r="C154" s="191" t="s">
        <v>72</v>
      </c>
      <c r="D154" s="191" t="s">
        <v>135</v>
      </c>
      <c r="E154" s="192" t="s">
        <v>343</v>
      </c>
      <c r="F154" s="193" t="s">
        <v>344</v>
      </c>
      <c r="G154" s="194" t="s">
        <v>138</v>
      </c>
      <c r="H154" s="195">
        <v>12</v>
      </c>
      <c r="I154" s="196"/>
      <c r="J154" s="197">
        <f>ROUND(I154*H154,2)</f>
        <v>0</v>
      </c>
      <c r="K154" s="193" t="s">
        <v>19</v>
      </c>
      <c r="L154" s="198"/>
      <c r="M154" s="199" t="s">
        <v>19</v>
      </c>
      <c r="N154" s="200" t="s">
        <v>43</v>
      </c>
      <c r="O154" s="75"/>
      <c r="P154" s="201">
        <f>O154*H154</f>
        <v>0</v>
      </c>
      <c r="Q154" s="201">
        <v>0</v>
      </c>
      <c r="R154" s="201">
        <f>Q154*H154</f>
        <v>0</v>
      </c>
      <c r="S154" s="201">
        <v>0</v>
      </c>
      <c r="T154" s="202">
        <f>S154*H154</f>
        <v>0</v>
      </c>
      <c r="AR154" s="13" t="s">
        <v>99</v>
      </c>
      <c r="AT154" s="13" t="s">
        <v>135</v>
      </c>
      <c r="AU154" s="13" t="s">
        <v>77</v>
      </c>
      <c r="AY154" s="13" t="s">
        <v>134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3" t="s">
        <v>77</v>
      </c>
      <c r="BK154" s="203">
        <f>ROUND(I154*H154,2)</f>
        <v>0</v>
      </c>
      <c r="BL154" s="13" t="s">
        <v>87</v>
      </c>
      <c r="BM154" s="13" t="s">
        <v>319</v>
      </c>
    </row>
    <row r="155" s="1" customFormat="1" ht="14.4" customHeight="1">
      <c r="B155" s="34"/>
      <c r="C155" s="191" t="s">
        <v>72</v>
      </c>
      <c r="D155" s="191" t="s">
        <v>135</v>
      </c>
      <c r="E155" s="192" t="s">
        <v>346</v>
      </c>
      <c r="F155" s="193" t="s">
        <v>347</v>
      </c>
      <c r="G155" s="194" t="s">
        <v>150</v>
      </c>
      <c r="H155" s="195">
        <v>40</v>
      </c>
      <c r="I155" s="196"/>
      <c r="J155" s="197">
        <f>ROUND(I155*H155,2)</f>
        <v>0</v>
      </c>
      <c r="K155" s="193" t="s">
        <v>19</v>
      </c>
      <c r="L155" s="198"/>
      <c r="M155" s="199" t="s">
        <v>19</v>
      </c>
      <c r="N155" s="200" t="s">
        <v>43</v>
      </c>
      <c r="O155" s="75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AR155" s="13" t="s">
        <v>99</v>
      </c>
      <c r="AT155" s="13" t="s">
        <v>135</v>
      </c>
      <c r="AU155" s="13" t="s">
        <v>77</v>
      </c>
      <c r="AY155" s="13" t="s">
        <v>134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3" t="s">
        <v>77</v>
      </c>
      <c r="BK155" s="203">
        <f>ROUND(I155*H155,2)</f>
        <v>0</v>
      </c>
      <c r="BL155" s="13" t="s">
        <v>87</v>
      </c>
      <c r="BM155" s="13" t="s">
        <v>322</v>
      </c>
    </row>
    <row r="156" s="1" customFormat="1" ht="14.4" customHeight="1">
      <c r="B156" s="34"/>
      <c r="C156" s="191" t="s">
        <v>72</v>
      </c>
      <c r="D156" s="191" t="s">
        <v>135</v>
      </c>
      <c r="E156" s="192" t="s">
        <v>349</v>
      </c>
      <c r="F156" s="193" t="s">
        <v>350</v>
      </c>
      <c r="G156" s="194" t="s">
        <v>138</v>
      </c>
      <c r="H156" s="195">
        <v>80</v>
      </c>
      <c r="I156" s="196"/>
      <c r="J156" s="197">
        <f>ROUND(I156*H156,2)</f>
        <v>0</v>
      </c>
      <c r="K156" s="193" t="s">
        <v>19</v>
      </c>
      <c r="L156" s="198"/>
      <c r="M156" s="199" t="s">
        <v>19</v>
      </c>
      <c r="N156" s="200" t="s">
        <v>43</v>
      </c>
      <c r="O156" s="75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AR156" s="13" t="s">
        <v>99</v>
      </c>
      <c r="AT156" s="13" t="s">
        <v>135</v>
      </c>
      <c r="AU156" s="13" t="s">
        <v>77</v>
      </c>
      <c r="AY156" s="13" t="s">
        <v>134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13" t="s">
        <v>77</v>
      </c>
      <c r="BK156" s="203">
        <f>ROUND(I156*H156,2)</f>
        <v>0</v>
      </c>
      <c r="BL156" s="13" t="s">
        <v>87</v>
      </c>
      <c r="BM156" s="13" t="s">
        <v>325</v>
      </c>
    </row>
    <row r="157" s="1" customFormat="1" ht="14.4" customHeight="1">
      <c r="B157" s="34"/>
      <c r="C157" s="191" t="s">
        <v>72</v>
      </c>
      <c r="D157" s="191" t="s">
        <v>135</v>
      </c>
      <c r="E157" s="192" t="s">
        <v>352</v>
      </c>
      <c r="F157" s="193" t="s">
        <v>353</v>
      </c>
      <c r="G157" s="194" t="s">
        <v>150</v>
      </c>
      <c r="H157" s="195">
        <v>40</v>
      </c>
      <c r="I157" s="196"/>
      <c r="J157" s="197">
        <f>ROUND(I157*H157,2)</f>
        <v>0</v>
      </c>
      <c r="K157" s="193" t="s">
        <v>19</v>
      </c>
      <c r="L157" s="198"/>
      <c r="M157" s="199" t="s">
        <v>19</v>
      </c>
      <c r="N157" s="200" t="s">
        <v>43</v>
      </c>
      <c r="O157" s="75"/>
      <c r="P157" s="201">
        <f>O157*H157</f>
        <v>0</v>
      </c>
      <c r="Q157" s="201">
        <v>0</v>
      </c>
      <c r="R157" s="201">
        <f>Q157*H157</f>
        <v>0</v>
      </c>
      <c r="S157" s="201">
        <v>0</v>
      </c>
      <c r="T157" s="202">
        <f>S157*H157</f>
        <v>0</v>
      </c>
      <c r="AR157" s="13" t="s">
        <v>99</v>
      </c>
      <c r="AT157" s="13" t="s">
        <v>135</v>
      </c>
      <c r="AU157" s="13" t="s">
        <v>77</v>
      </c>
      <c r="AY157" s="13" t="s">
        <v>134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13" t="s">
        <v>77</v>
      </c>
      <c r="BK157" s="203">
        <f>ROUND(I157*H157,2)</f>
        <v>0</v>
      </c>
      <c r="BL157" s="13" t="s">
        <v>87</v>
      </c>
      <c r="BM157" s="13" t="s">
        <v>582</v>
      </c>
    </row>
    <row r="158" s="1" customFormat="1" ht="14.4" customHeight="1">
      <c r="B158" s="34"/>
      <c r="C158" s="191" t="s">
        <v>72</v>
      </c>
      <c r="D158" s="191" t="s">
        <v>135</v>
      </c>
      <c r="E158" s="192" t="s">
        <v>355</v>
      </c>
      <c r="F158" s="193" t="s">
        <v>356</v>
      </c>
      <c r="G158" s="194" t="s">
        <v>138</v>
      </c>
      <c r="H158" s="195">
        <v>200</v>
      </c>
      <c r="I158" s="196"/>
      <c r="J158" s="197">
        <f>ROUND(I158*H158,2)</f>
        <v>0</v>
      </c>
      <c r="K158" s="193" t="s">
        <v>19</v>
      </c>
      <c r="L158" s="198"/>
      <c r="M158" s="199" t="s">
        <v>19</v>
      </c>
      <c r="N158" s="200" t="s">
        <v>43</v>
      </c>
      <c r="O158" s="75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AR158" s="13" t="s">
        <v>99</v>
      </c>
      <c r="AT158" s="13" t="s">
        <v>135</v>
      </c>
      <c r="AU158" s="13" t="s">
        <v>77</v>
      </c>
      <c r="AY158" s="13" t="s">
        <v>134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3" t="s">
        <v>77</v>
      </c>
      <c r="BK158" s="203">
        <f>ROUND(I158*H158,2)</f>
        <v>0</v>
      </c>
      <c r="BL158" s="13" t="s">
        <v>87</v>
      </c>
      <c r="BM158" s="13" t="s">
        <v>583</v>
      </c>
    </row>
    <row r="159" s="9" customFormat="1" ht="25.92" customHeight="1">
      <c r="B159" s="177"/>
      <c r="C159" s="178"/>
      <c r="D159" s="179" t="s">
        <v>71</v>
      </c>
      <c r="E159" s="180" t="s">
        <v>132</v>
      </c>
      <c r="F159" s="180" t="s">
        <v>133</v>
      </c>
      <c r="G159" s="178"/>
      <c r="H159" s="178"/>
      <c r="I159" s="181"/>
      <c r="J159" s="182">
        <f>BK159</f>
        <v>0</v>
      </c>
      <c r="K159" s="178"/>
      <c r="L159" s="183"/>
      <c r="M159" s="184"/>
      <c r="N159" s="185"/>
      <c r="O159" s="185"/>
      <c r="P159" s="186">
        <f>SUM(P160:P188)</f>
        <v>0</v>
      </c>
      <c r="Q159" s="185"/>
      <c r="R159" s="186">
        <f>SUM(R160:R188)</f>
        <v>0</v>
      </c>
      <c r="S159" s="185"/>
      <c r="T159" s="187">
        <f>SUM(T160:T188)</f>
        <v>0</v>
      </c>
      <c r="AR159" s="188" t="s">
        <v>77</v>
      </c>
      <c r="AT159" s="189" t="s">
        <v>71</v>
      </c>
      <c r="AU159" s="189" t="s">
        <v>72</v>
      </c>
      <c r="AY159" s="188" t="s">
        <v>134</v>
      </c>
      <c r="BK159" s="190">
        <f>SUM(BK160:BK188)</f>
        <v>0</v>
      </c>
    </row>
    <row r="160" s="1" customFormat="1" ht="40.8" customHeight="1">
      <c r="B160" s="34"/>
      <c r="C160" s="204" t="s">
        <v>72</v>
      </c>
      <c r="D160" s="204" t="s">
        <v>358</v>
      </c>
      <c r="E160" s="205" t="s">
        <v>136</v>
      </c>
      <c r="F160" s="206" t="s">
        <v>623</v>
      </c>
      <c r="G160" s="207" t="s">
        <v>138</v>
      </c>
      <c r="H160" s="208">
        <v>1</v>
      </c>
      <c r="I160" s="209"/>
      <c r="J160" s="210">
        <f>ROUND(I160*H160,2)</f>
        <v>0</v>
      </c>
      <c r="K160" s="206" t="s">
        <v>19</v>
      </c>
      <c r="L160" s="39"/>
      <c r="M160" s="211" t="s">
        <v>19</v>
      </c>
      <c r="N160" s="212" t="s">
        <v>43</v>
      </c>
      <c r="O160" s="75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AR160" s="13" t="s">
        <v>87</v>
      </c>
      <c r="AT160" s="13" t="s">
        <v>358</v>
      </c>
      <c r="AU160" s="13" t="s">
        <v>77</v>
      </c>
      <c r="AY160" s="13" t="s">
        <v>134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13" t="s">
        <v>77</v>
      </c>
      <c r="BK160" s="203">
        <f>ROUND(I160*H160,2)</f>
        <v>0</v>
      </c>
      <c r="BL160" s="13" t="s">
        <v>87</v>
      </c>
      <c r="BM160" s="13" t="s">
        <v>585</v>
      </c>
    </row>
    <row r="161" s="1" customFormat="1" ht="14.4" customHeight="1">
      <c r="B161" s="34"/>
      <c r="C161" s="204" t="s">
        <v>72</v>
      </c>
      <c r="D161" s="204" t="s">
        <v>358</v>
      </c>
      <c r="E161" s="205" t="s">
        <v>139</v>
      </c>
      <c r="F161" s="206" t="s">
        <v>140</v>
      </c>
      <c r="G161" s="207" t="s">
        <v>138</v>
      </c>
      <c r="H161" s="208">
        <v>4</v>
      </c>
      <c r="I161" s="209"/>
      <c r="J161" s="210">
        <f>ROUND(I161*H161,2)</f>
        <v>0</v>
      </c>
      <c r="K161" s="206" t="s">
        <v>19</v>
      </c>
      <c r="L161" s="39"/>
      <c r="M161" s="211" t="s">
        <v>19</v>
      </c>
      <c r="N161" s="212" t="s">
        <v>43</v>
      </c>
      <c r="O161" s="75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AR161" s="13" t="s">
        <v>87</v>
      </c>
      <c r="AT161" s="13" t="s">
        <v>358</v>
      </c>
      <c r="AU161" s="13" t="s">
        <v>77</v>
      </c>
      <c r="AY161" s="13" t="s">
        <v>134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3" t="s">
        <v>77</v>
      </c>
      <c r="BK161" s="203">
        <f>ROUND(I161*H161,2)</f>
        <v>0</v>
      </c>
      <c r="BL161" s="13" t="s">
        <v>87</v>
      </c>
      <c r="BM161" s="13" t="s">
        <v>333</v>
      </c>
    </row>
    <row r="162" s="1" customFormat="1" ht="14.4" customHeight="1">
      <c r="B162" s="34"/>
      <c r="C162" s="204" t="s">
        <v>72</v>
      </c>
      <c r="D162" s="204" t="s">
        <v>358</v>
      </c>
      <c r="E162" s="205" t="s">
        <v>141</v>
      </c>
      <c r="F162" s="206" t="s">
        <v>142</v>
      </c>
      <c r="G162" s="207" t="s">
        <v>138</v>
      </c>
      <c r="H162" s="208">
        <v>1</v>
      </c>
      <c r="I162" s="209"/>
      <c r="J162" s="210">
        <f>ROUND(I162*H162,2)</f>
        <v>0</v>
      </c>
      <c r="K162" s="206" t="s">
        <v>19</v>
      </c>
      <c r="L162" s="39"/>
      <c r="M162" s="211" t="s">
        <v>19</v>
      </c>
      <c r="N162" s="212" t="s">
        <v>43</v>
      </c>
      <c r="O162" s="75"/>
      <c r="P162" s="201">
        <f>O162*H162</f>
        <v>0</v>
      </c>
      <c r="Q162" s="201">
        <v>0</v>
      </c>
      <c r="R162" s="201">
        <f>Q162*H162</f>
        <v>0</v>
      </c>
      <c r="S162" s="201">
        <v>0</v>
      </c>
      <c r="T162" s="202">
        <f>S162*H162</f>
        <v>0</v>
      </c>
      <c r="AR162" s="13" t="s">
        <v>87</v>
      </c>
      <c r="AT162" s="13" t="s">
        <v>358</v>
      </c>
      <c r="AU162" s="13" t="s">
        <v>77</v>
      </c>
      <c r="AY162" s="13" t="s">
        <v>134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13" t="s">
        <v>77</v>
      </c>
      <c r="BK162" s="203">
        <f>ROUND(I162*H162,2)</f>
        <v>0</v>
      </c>
      <c r="BL162" s="13" t="s">
        <v>87</v>
      </c>
      <c r="BM162" s="13" t="s">
        <v>586</v>
      </c>
    </row>
    <row r="163" s="1" customFormat="1" ht="14.4" customHeight="1">
      <c r="B163" s="34"/>
      <c r="C163" s="204" t="s">
        <v>72</v>
      </c>
      <c r="D163" s="204" t="s">
        <v>358</v>
      </c>
      <c r="E163" s="205" t="s">
        <v>370</v>
      </c>
      <c r="F163" s="206" t="s">
        <v>634</v>
      </c>
      <c r="G163" s="207" t="s">
        <v>185</v>
      </c>
      <c r="H163" s="208">
        <v>1</v>
      </c>
      <c r="I163" s="209"/>
      <c r="J163" s="210">
        <f>ROUND(I163*H163,2)</f>
        <v>0</v>
      </c>
      <c r="K163" s="206" t="s">
        <v>19</v>
      </c>
      <c r="L163" s="39"/>
      <c r="M163" s="211" t="s">
        <v>19</v>
      </c>
      <c r="N163" s="212" t="s">
        <v>43</v>
      </c>
      <c r="O163" s="75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AR163" s="13" t="s">
        <v>87</v>
      </c>
      <c r="AT163" s="13" t="s">
        <v>358</v>
      </c>
      <c r="AU163" s="13" t="s">
        <v>77</v>
      </c>
      <c r="AY163" s="13" t="s">
        <v>134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13" t="s">
        <v>77</v>
      </c>
      <c r="BK163" s="203">
        <f>ROUND(I163*H163,2)</f>
        <v>0</v>
      </c>
      <c r="BL163" s="13" t="s">
        <v>87</v>
      </c>
      <c r="BM163" s="13" t="s">
        <v>587</v>
      </c>
    </row>
    <row r="164" s="1" customFormat="1" ht="14.4" customHeight="1">
      <c r="B164" s="34"/>
      <c r="C164" s="204" t="s">
        <v>72</v>
      </c>
      <c r="D164" s="204" t="s">
        <v>358</v>
      </c>
      <c r="E164" s="205" t="s">
        <v>372</v>
      </c>
      <c r="F164" s="206" t="s">
        <v>373</v>
      </c>
      <c r="G164" s="207" t="s">
        <v>185</v>
      </c>
      <c r="H164" s="208">
        <v>1</v>
      </c>
      <c r="I164" s="209"/>
      <c r="J164" s="210">
        <f>ROUND(I164*H164,2)</f>
        <v>0</v>
      </c>
      <c r="K164" s="206" t="s">
        <v>19</v>
      </c>
      <c r="L164" s="39"/>
      <c r="M164" s="211" t="s">
        <v>19</v>
      </c>
      <c r="N164" s="212" t="s">
        <v>43</v>
      </c>
      <c r="O164" s="75"/>
      <c r="P164" s="201">
        <f>O164*H164</f>
        <v>0</v>
      </c>
      <c r="Q164" s="201">
        <v>0</v>
      </c>
      <c r="R164" s="201">
        <f>Q164*H164</f>
        <v>0</v>
      </c>
      <c r="S164" s="201">
        <v>0</v>
      </c>
      <c r="T164" s="202">
        <f>S164*H164</f>
        <v>0</v>
      </c>
      <c r="AR164" s="13" t="s">
        <v>87</v>
      </c>
      <c r="AT164" s="13" t="s">
        <v>358</v>
      </c>
      <c r="AU164" s="13" t="s">
        <v>77</v>
      </c>
      <c r="AY164" s="13" t="s">
        <v>134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3" t="s">
        <v>77</v>
      </c>
      <c r="BK164" s="203">
        <f>ROUND(I164*H164,2)</f>
        <v>0</v>
      </c>
      <c r="BL164" s="13" t="s">
        <v>87</v>
      </c>
      <c r="BM164" s="13" t="s">
        <v>588</v>
      </c>
    </row>
    <row r="165" s="1" customFormat="1" ht="20.4" customHeight="1">
      <c r="B165" s="34"/>
      <c r="C165" s="204" t="s">
        <v>72</v>
      </c>
      <c r="D165" s="204" t="s">
        <v>358</v>
      </c>
      <c r="E165" s="205" t="s">
        <v>375</v>
      </c>
      <c r="F165" s="206" t="s">
        <v>188</v>
      </c>
      <c r="G165" s="207" t="s">
        <v>138</v>
      </c>
      <c r="H165" s="208">
        <v>1</v>
      </c>
      <c r="I165" s="209"/>
      <c r="J165" s="210">
        <f>ROUND(I165*H165,2)</f>
        <v>0</v>
      </c>
      <c r="K165" s="206" t="s">
        <v>19</v>
      </c>
      <c r="L165" s="39"/>
      <c r="M165" s="211" t="s">
        <v>19</v>
      </c>
      <c r="N165" s="212" t="s">
        <v>43</v>
      </c>
      <c r="O165" s="75"/>
      <c r="P165" s="201">
        <f>O165*H165</f>
        <v>0</v>
      </c>
      <c r="Q165" s="201">
        <v>0</v>
      </c>
      <c r="R165" s="201">
        <f>Q165*H165</f>
        <v>0</v>
      </c>
      <c r="S165" s="201">
        <v>0</v>
      </c>
      <c r="T165" s="202">
        <f>S165*H165</f>
        <v>0</v>
      </c>
      <c r="AR165" s="13" t="s">
        <v>87</v>
      </c>
      <c r="AT165" s="13" t="s">
        <v>358</v>
      </c>
      <c r="AU165" s="13" t="s">
        <v>77</v>
      </c>
      <c r="AY165" s="13" t="s">
        <v>134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13" t="s">
        <v>77</v>
      </c>
      <c r="BK165" s="203">
        <f>ROUND(I165*H165,2)</f>
        <v>0</v>
      </c>
      <c r="BL165" s="13" t="s">
        <v>87</v>
      </c>
      <c r="BM165" s="13" t="s">
        <v>336</v>
      </c>
    </row>
    <row r="166" s="1" customFormat="1" ht="14.4" customHeight="1">
      <c r="B166" s="34"/>
      <c r="C166" s="204" t="s">
        <v>72</v>
      </c>
      <c r="D166" s="204" t="s">
        <v>358</v>
      </c>
      <c r="E166" s="205" t="s">
        <v>377</v>
      </c>
      <c r="F166" s="206" t="s">
        <v>378</v>
      </c>
      <c r="G166" s="207" t="s">
        <v>138</v>
      </c>
      <c r="H166" s="208">
        <v>1</v>
      </c>
      <c r="I166" s="209"/>
      <c r="J166" s="210">
        <f>ROUND(I166*H166,2)</f>
        <v>0</v>
      </c>
      <c r="K166" s="206" t="s">
        <v>19</v>
      </c>
      <c r="L166" s="39"/>
      <c r="M166" s="211" t="s">
        <v>19</v>
      </c>
      <c r="N166" s="212" t="s">
        <v>43</v>
      </c>
      <c r="O166" s="75"/>
      <c r="P166" s="201">
        <f>O166*H166</f>
        <v>0</v>
      </c>
      <c r="Q166" s="201">
        <v>0</v>
      </c>
      <c r="R166" s="201">
        <f>Q166*H166</f>
        <v>0</v>
      </c>
      <c r="S166" s="201">
        <v>0</v>
      </c>
      <c r="T166" s="202">
        <f>S166*H166</f>
        <v>0</v>
      </c>
      <c r="AR166" s="13" t="s">
        <v>87</v>
      </c>
      <c r="AT166" s="13" t="s">
        <v>358</v>
      </c>
      <c r="AU166" s="13" t="s">
        <v>77</v>
      </c>
      <c r="AY166" s="13" t="s">
        <v>134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3" t="s">
        <v>77</v>
      </c>
      <c r="BK166" s="203">
        <f>ROUND(I166*H166,2)</f>
        <v>0</v>
      </c>
      <c r="BL166" s="13" t="s">
        <v>87</v>
      </c>
      <c r="BM166" s="13" t="s">
        <v>589</v>
      </c>
    </row>
    <row r="167" s="1" customFormat="1" ht="20.4" customHeight="1">
      <c r="B167" s="34"/>
      <c r="C167" s="204" t="s">
        <v>72</v>
      </c>
      <c r="D167" s="204" t="s">
        <v>358</v>
      </c>
      <c r="E167" s="205" t="s">
        <v>380</v>
      </c>
      <c r="F167" s="206" t="s">
        <v>194</v>
      </c>
      <c r="G167" s="207" t="s">
        <v>138</v>
      </c>
      <c r="H167" s="208">
        <v>1</v>
      </c>
      <c r="I167" s="209"/>
      <c r="J167" s="210">
        <f>ROUND(I167*H167,2)</f>
        <v>0</v>
      </c>
      <c r="K167" s="206" t="s">
        <v>19</v>
      </c>
      <c r="L167" s="39"/>
      <c r="M167" s="211" t="s">
        <v>19</v>
      </c>
      <c r="N167" s="212" t="s">
        <v>43</v>
      </c>
      <c r="O167" s="75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AR167" s="13" t="s">
        <v>87</v>
      </c>
      <c r="AT167" s="13" t="s">
        <v>358</v>
      </c>
      <c r="AU167" s="13" t="s">
        <v>77</v>
      </c>
      <c r="AY167" s="13" t="s">
        <v>134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13" t="s">
        <v>77</v>
      </c>
      <c r="BK167" s="203">
        <f>ROUND(I167*H167,2)</f>
        <v>0</v>
      </c>
      <c r="BL167" s="13" t="s">
        <v>87</v>
      </c>
      <c r="BM167" s="13" t="s">
        <v>339</v>
      </c>
    </row>
    <row r="168" s="1" customFormat="1" ht="14.4" customHeight="1">
      <c r="B168" s="34"/>
      <c r="C168" s="204" t="s">
        <v>72</v>
      </c>
      <c r="D168" s="204" t="s">
        <v>358</v>
      </c>
      <c r="E168" s="205" t="s">
        <v>382</v>
      </c>
      <c r="F168" s="206" t="s">
        <v>197</v>
      </c>
      <c r="G168" s="207" t="s">
        <v>138</v>
      </c>
      <c r="H168" s="208">
        <v>1</v>
      </c>
      <c r="I168" s="209"/>
      <c r="J168" s="210">
        <f>ROUND(I168*H168,2)</f>
        <v>0</v>
      </c>
      <c r="K168" s="206" t="s">
        <v>19</v>
      </c>
      <c r="L168" s="39"/>
      <c r="M168" s="211" t="s">
        <v>19</v>
      </c>
      <c r="N168" s="212" t="s">
        <v>43</v>
      </c>
      <c r="O168" s="75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AR168" s="13" t="s">
        <v>87</v>
      </c>
      <c r="AT168" s="13" t="s">
        <v>358</v>
      </c>
      <c r="AU168" s="13" t="s">
        <v>77</v>
      </c>
      <c r="AY168" s="13" t="s">
        <v>134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13" t="s">
        <v>77</v>
      </c>
      <c r="BK168" s="203">
        <f>ROUND(I168*H168,2)</f>
        <v>0</v>
      </c>
      <c r="BL168" s="13" t="s">
        <v>87</v>
      </c>
      <c r="BM168" s="13" t="s">
        <v>342</v>
      </c>
    </row>
    <row r="169" s="1" customFormat="1" ht="14.4" customHeight="1">
      <c r="B169" s="34"/>
      <c r="C169" s="204" t="s">
        <v>72</v>
      </c>
      <c r="D169" s="204" t="s">
        <v>358</v>
      </c>
      <c r="E169" s="205" t="s">
        <v>384</v>
      </c>
      <c r="F169" s="206" t="s">
        <v>385</v>
      </c>
      <c r="G169" s="207" t="s">
        <v>138</v>
      </c>
      <c r="H169" s="208">
        <v>1</v>
      </c>
      <c r="I169" s="209"/>
      <c r="J169" s="210">
        <f>ROUND(I169*H169,2)</f>
        <v>0</v>
      </c>
      <c r="K169" s="206" t="s">
        <v>19</v>
      </c>
      <c r="L169" s="39"/>
      <c r="M169" s="211" t="s">
        <v>19</v>
      </c>
      <c r="N169" s="212" t="s">
        <v>43</v>
      </c>
      <c r="O169" s="75"/>
      <c r="P169" s="201">
        <f>O169*H169</f>
        <v>0</v>
      </c>
      <c r="Q169" s="201">
        <v>0</v>
      </c>
      <c r="R169" s="201">
        <f>Q169*H169</f>
        <v>0</v>
      </c>
      <c r="S169" s="201">
        <v>0</v>
      </c>
      <c r="T169" s="202">
        <f>S169*H169</f>
        <v>0</v>
      </c>
      <c r="AR169" s="13" t="s">
        <v>87</v>
      </c>
      <c r="AT169" s="13" t="s">
        <v>358</v>
      </c>
      <c r="AU169" s="13" t="s">
        <v>77</v>
      </c>
      <c r="AY169" s="13" t="s">
        <v>134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13" t="s">
        <v>77</v>
      </c>
      <c r="BK169" s="203">
        <f>ROUND(I169*H169,2)</f>
        <v>0</v>
      </c>
      <c r="BL169" s="13" t="s">
        <v>87</v>
      </c>
      <c r="BM169" s="13" t="s">
        <v>345</v>
      </c>
    </row>
    <row r="170" s="1" customFormat="1" ht="14.4" customHeight="1">
      <c r="B170" s="34"/>
      <c r="C170" s="204" t="s">
        <v>72</v>
      </c>
      <c r="D170" s="204" t="s">
        <v>358</v>
      </c>
      <c r="E170" s="205" t="s">
        <v>387</v>
      </c>
      <c r="F170" s="206" t="s">
        <v>388</v>
      </c>
      <c r="G170" s="207" t="s">
        <v>138</v>
      </c>
      <c r="H170" s="208">
        <v>1</v>
      </c>
      <c r="I170" s="209"/>
      <c r="J170" s="210">
        <f>ROUND(I170*H170,2)</f>
        <v>0</v>
      </c>
      <c r="K170" s="206" t="s">
        <v>19</v>
      </c>
      <c r="L170" s="39"/>
      <c r="M170" s="211" t="s">
        <v>19</v>
      </c>
      <c r="N170" s="212" t="s">
        <v>43</v>
      </c>
      <c r="O170" s="75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AR170" s="13" t="s">
        <v>87</v>
      </c>
      <c r="AT170" s="13" t="s">
        <v>358</v>
      </c>
      <c r="AU170" s="13" t="s">
        <v>77</v>
      </c>
      <c r="AY170" s="13" t="s">
        <v>134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13" t="s">
        <v>77</v>
      </c>
      <c r="BK170" s="203">
        <f>ROUND(I170*H170,2)</f>
        <v>0</v>
      </c>
      <c r="BL170" s="13" t="s">
        <v>87</v>
      </c>
      <c r="BM170" s="13" t="s">
        <v>591</v>
      </c>
    </row>
    <row r="171" s="1" customFormat="1" ht="14.4" customHeight="1">
      <c r="B171" s="34"/>
      <c r="C171" s="204" t="s">
        <v>72</v>
      </c>
      <c r="D171" s="204" t="s">
        <v>358</v>
      </c>
      <c r="E171" s="205" t="s">
        <v>390</v>
      </c>
      <c r="F171" s="206" t="s">
        <v>206</v>
      </c>
      <c r="G171" s="207" t="s">
        <v>138</v>
      </c>
      <c r="H171" s="208">
        <v>1</v>
      </c>
      <c r="I171" s="209"/>
      <c r="J171" s="210">
        <f>ROUND(I171*H171,2)</f>
        <v>0</v>
      </c>
      <c r="K171" s="206" t="s">
        <v>19</v>
      </c>
      <c r="L171" s="39"/>
      <c r="M171" s="211" t="s">
        <v>19</v>
      </c>
      <c r="N171" s="212" t="s">
        <v>43</v>
      </c>
      <c r="O171" s="75"/>
      <c r="P171" s="201">
        <f>O171*H171</f>
        <v>0</v>
      </c>
      <c r="Q171" s="201">
        <v>0</v>
      </c>
      <c r="R171" s="201">
        <f>Q171*H171</f>
        <v>0</v>
      </c>
      <c r="S171" s="201">
        <v>0</v>
      </c>
      <c r="T171" s="202">
        <f>S171*H171</f>
        <v>0</v>
      </c>
      <c r="AR171" s="13" t="s">
        <v>87</v>
      </c>
      <c r="AT171" s="13" t="s">
        <v>358</v>
      </c>
      <c r="AU171" s="13" t="s">
        <v>77</v>
      </c>
      <c r="AY171" s="13" t="s">
        <v>134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13" t="s">
        <v>77</v>
      </c>
      <c r="BK171" s="203">
        <f>ROUND(I171*H171,2)</f>
        <v>0</v>
      </c>
      <c r="BL171" s="13" t="s">
        <v>87</v>
      </c>
      <c r="BM171" s="13" t="s">
        <v>348</v>
      </c>
    </row>
    <row r="172" s="1" customFormat="1" ht="14.4" customHeight="1">
      <c r="B172" s="34"/>
      <c r="C172" s="204" t="s">
        <v>72</v>
      </c>
      <c r="D172" s="204" t="s">
        <v>358</v>
      </c>
      <c r="E172" s="205" t="s">
        <v>392</v>
      </c>
      <c r="F172" s="206" t="s">
        <v>393</v>
      </c>
      <c r="G172" s="207" t="s">
        <v>138</v>
      </c>
      <c r="H172" s="208">
        <v>5</v>
      </c>
      <c r="I172" s="209"/>
      <c r="J172" s="210">
        <f>ROUND(I172*H172,2)</f>
        <v>0</v>
      </c>
      <c r="K172" s="206" t="s">
        <v>19</v>
      </c>
      <c r="L172" s="39"/>
      <c r="M172" s="211" t="s">
        <v>19</v>
      </c>
      <c r="N172" s="212" t="s">
        <v>43</v>
      </c>
      <c r="O172" s="75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AR172" s="13" t="s">
        <v>87</v>
      </c>
      <c r="AT172" s="13" t="s">
        <v>358</v>
      </c>
      <c r="AU172" s="13" t="s">
        <v>77</v>
      </c>
      <c r="AY172" s="13" t="s">
        <v>134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13" t="s">
        <v>77</v>
      </c>
      <c r="BK172" s="203">
        <f>ROUND(I172*H172,2)</f>
        <v>0</v>
      </c>
      <c r="BL172" s="13" t="s">
        <v>87</v>
      </c>
      <c r="BM172" s="13" t="s">
        <v>351</v>
      </c>
    </row>
    <row r="173" s="1" customFormat="1" ht="14.4" customHeight="1">
      <c r="B173" s="34"/>
      <c r="C173" s="204" t="s">
        <v>72</v>
      </c>
      <c r="D173" s="204" t="s">
        <v>358</v>
      </c>
      <c r="E173" s="205" t="s">
        <v>399</v>
      </c>
      <c r="F173" s="206" t="s">
        <v>218</v>
      </c>
      <c r="G173" s="207" t="s">
        <v>138</v>
      </c>
      <c r="H173" s="208">
        <v>2</v>
      </c>
      <c r="I173" s="209"/>
      <c r="J173" s="210">
        <f>ROUND(I173*H173,2)</f>
        <v>0</v>
      </c>
      <c r="K173" s="206" t="s">
        <v>19</v>
      </c>
      <c r="L173" s="39"/>
      <c r="M173" s="211" t="s">
        <v>19</v>
      </c>
      <c r="N173" s="212" t="s">
        <v>43</v>
      </c>
      <c r="O173" s="75"/>
      <c r="P173" s="201">
        <f>O173*H173</f>
        <v>0</v>
      </c>
      <c r="Q173" s="201">
        <v>0</v>
      </c>
      <c r="R173" s="201">
        <f>Q173*H173</f>
        <v>0</v>
      </c>
      <c r="S173" s="201">
        <v>0</v>
      </c>
      <c r="T173" s="202">
        <f>S173*H173</f>
        <v>0</v>
      </c>
      <c r="AR173" s="13" t="s">
        <v>87</v>
      </c>
      <c r="AT173" s="13" t="s">
        <v>358</v>
      </c>
      <c r="AU173" s="13" t="s">
        <v>77</v>
      </c>
      <c r="AY173" s="13" t="s">
        <v>134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13" t="s">
        <v>77</v>
      </c>
      <c r="BK173" s="203">
        <f>ROUND(I173*H173,2)</f>
        <v>0</v>
      </c>
      <c r="BL173" s="13" t="s">
        <v>87</v>
      </c>
      <c r="BM173" s="13" t="s">
        <v>354</v>
      </c>
    </row>
    <row r="174" s="1" customFormat="1" ht="14.4" customHeight="1">
      <c r="B174" s="34"/>
      <c r="C174" s="204" t="s">
        <v>72</v>
      </c>
      <c r="D174" s="204" t="s">
        <v>358</v>
      </c>
      <c r="E174" s="205" t="s">
        <v>401</v>
      </c>
      <c r="F174" s="206" t="s">
        <v>221</v>
      </c>
      <c r="G174" s="207" t="s">
        <v>138</v>
      </c>
      <c r="H174" s="208">
        <v>2</v>
      </c>
      <c r="I174" s="209"/>
      <c r="J174" s="210">
        <f>ROUND(I174*H174,2)</f>
        <v>0</v>
      </c>
      <c r="K174" s="206" t="s">
        <v>19</v>
      </c>
      <c r="L174" s="39"/>
      <c r="M174" s="211" t="s">
        <v>19</v>
      </c>
      <c r="N174" s="212" t="s">
        <v>43</v>
      </c>
      <c r="O174" s="75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AR174" s="13" t="s">
        <v>87</v>
      </c>
      <c r="AT174" s="13" t="s">
        <v>358</v>
      </c>
      <c r="AU174" s="13" t="s">
        <v>77</v>
      </c>
      <c r="AY174" s="13" t="s">
        <v>134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13" t="s">
        <v>77</v>
      </c>
      <c r="BK174" s="203">
        <f>ROUND(I174*H174,2)</f>
        <v>0</v>
      </c>
      <c r="BL174" s="13" t="s">
        <v>87</v>
      </c>
      <c r="BM174" s="13" t="s">
        <v>357</v>
      </c>
    </row>
    <row r="175" s="1" customFormat="1" ht="14.4" customHeight="1">
      <c r="B175" s="34"/>
      <c r="C175" s="204" t="s">
        <v>72</v>
      </c>
      <c r="D175" s="204" t="s">
        <v>358</v>
      </c>
      <c r="E175" s="205" t="s">
        <v>403</v>
      </c>
      <c r="F175" s="206" t="s">
        <v>224</v>
      </c>
      <c r="G175" s="207" t="s">
        <v>138</v>
      </c>
      <c r="H175" s="208">
        <v>6</v>
      </c>
      <c r="I175" s="209"/>
      <c r="J175" s="210">
        <f>ROUND(I175*H175,2)</f>
        <v>0</v>
      </c>
      <c r="K175" s="206" t="s">
        <v>19</v>
      </c>
      <c r="L175" s="39"/>
      <c r="M175" s="211" t="s">
        <v>19</v>
      </c>
      <c r="N175" s="212" t="s">
        <v>43</v>
      </c>
      <c r="O175" s="75"/>
      <c r="P175" s="201">
        <f>O175*H175</f>
        <v>0</v>
      </c>
      <c r="Q175" s="201">
        <v>0</v>
      </c>
      <c r="R175" s="201">
        <f>Q175*H175</f>
        <v>0</v>
      </c>
      <c r="S175" s="201">
        <v>0</v>
      </c>
      <c r="T175" s="202">
        <f>S175*H175</f>
        <v>0</v>
      </c>
      <c r="AR175" s="13" t="s">
        <v>87</v>
      </c>
      <c r="AT175" s="13" t="s">
        <v>358</v>
      </c>
      <c r="AU175" s="13" t="s">
        <v>77</v>
      </c>
      <c r="AY175" s="13" t="s">
        <v>134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13" t="s">
        <v>77</v>
      </c>
      <c r="BK175" s="203">
        <f>ROUND(I175*H175,2)</f>
        <v>0</v>
      </c>
      <c r="BL175" s="13" t="s">
        <v>87</v>
      </c>
      <c r="BM175" s="13" t="s">
        <v>592</v>
      </c>
    </row>
    <row r="176" s="1" customFormat="1" ht="14.4" customHeight="1">
      <c r="B176" s="34"/>
      <c r="C176" s="204" t="s">
        <v>72</v>
      </c>
      <c r="D176" s="204" t="s">
        <v>358</v>
      </c>
      <c r="E176" s="205" t="s">
        <v>405</v>
      </c>
      <c r="F176" s="206" t="s">
        <v>227</v>
      </c>
      <c r="G176" s="207" t="s">
        <v>138</v>
      </c>
      <c r="H176" s="208">
        <v>2</v>
      </c>
      <c r="I176" s="209"/>
      <c r="J176" s="210">
        <f>ROUND(I176*H176,2)</f>
        <v>0</v>
      </c>
      <c r="K176" s="206" t="s">
        <v>19</v>
      </c>
      <c r="L176" s="39"/>
      <c r="M176" s="211" t="s">
        <v>19</v>
      </c>
      <c r="N176" s="212" t="s">
        <v>43</v>
      </c>
      <c r="O176" s="75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AR176" s="13" t="s">
        <v>87</v>
      </c>
      <c r="AT176" s="13" t="s">
        <v>358</v>
      </c>
      <c r="AU176" s="13" t="s">
        <v>77</v>
      </c>
      <c r="AY176" s="13" t="s">
        <v>134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13" t="s">
        <v>77</v>
      </c>
      <c r="BK176" s="203">
        <f>ROUND(I176*H176,2)</f>
        <v>0</v>
      </c>
      <c r="BL176" s="13" t="s">
        <v>87</v>
      </c>
      <c r="BM176" s="13" t="s">
        <v>593</v>
      </c>
    </row>
    <row r="177" s="1" customFormat="1" ht="14.4" customHeight="1">
      <c r="B177" s="34"/>
      <c r="C177" s="204" t="s">
        <v>72</v>
      </c>
      <c r="D177" s="204" t="s">
        <v>358</v>
      </c>
      <c r="E177" s="205" t="s">
        <v>407</v>
      </c>
      <c r="F177" s="206" t="s">
        <v>408</v>
      </c>
      <c r="G177" s="207" t="s">
        <v>138</v>
      </c>
      <c r="H177" s="208">
        <v>2</v>
      </c>
      <c r="I177" s="209"/>
      <c r="J177" s="210">
        <f>ROUND(I177*H177,2)</f>
        <v>0</v>
      </c>
      <c r="K177" s="206" t="s">
        <v>19</v>
      </c>
      <c r="L177" s="39"/>
      <c r="M177" s="211" t="s">
        <v>19</v>
      </c>
      <c r="N177" s="212" t="s">
        <v>43</v>
      </c>
      <c r="O177" s="75"/>
      <c r="P177" s="201">
        <f>O177*H177</f>
        <v>0</v>
      </c>
      <c r="Q177" s="201">
        <v>0</v>
      </c>
      <c r="R177" s="201">
        <f>Q177*H177</f>
        <v>0</v>
      </c>
      <c r="S177" s="201">
        <v>0</v>
      </c>
      <c r="T177" s="202">
        <f>S177*H177</f>
        <v>0</v>
      </c>
      <c r="AR177" s="13" t="s">
        <v>87</v>
      </c>
      <c r="AT177" s="13" t="s">
        <v>358</v>
      </c>
      <c r="AU177" s="13" t="s">
        <v>77</v>
      </c>
      <c r="AY177" s="13" t="s">
        <v>134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13" t="s">
        <v>77</v>
      </c>
      <c r="BK177" s="203">
        <f>ROUND(I177*H177,2)</f>
        <v>0</v>
      </c>
      <c r="BL177" s="13" t="s">
        <v>87</v>
      </c>
      <c r="BM177" s="13" t="s">
        <v>594</v>
      </c>
    </row>
    <row r="178" s="1" customFormat="1" ht="14.4" customHeight="1">
      <c r="B178" s="34"/>
      <c r="C178" s="204" t="s">
        <v>72</v>
      </c>
      <c r="D178" s="204" t="s">
        <v>358</v>
      </c>
      <c r="E178" s="205" t="s">
        <v>410</v>
      </c>
      <c r="F178" s="206" t="s">
        <v>233</v>
      </c>
      <c r="G178" s="207" t="s">
        <v>138</v>
      </c>
      <c r="H178" s="208">
        <v>6</v>
      </c>
      <c r="I178" s="209"/>
      <c r="J178" s="210">
        <f>ROUND(I178*H178,2)</f>
        <v>0</v>
      </c>
      <c r="K178" s="206" t="s">
        <v>19</v>
      </c>
      <c r="L178" s="39"/>
      <c r="M178" s="211" t="s">
        <v>19</v>
      </c>
      <c r="N178" s="212" t="s">
        <v>43</v>
      </c>
      <c r="O178" s="75"/>
      <c r="P178" s="201">
        <f>O178*H178</f>
        <v>0</v>
      </c>
      <c r="Q178" s="201">
        <v>0</v>
      </c>
      <c r="R178" s="201">
        <f>Q178*H178</f>
        <v>0</v>
      </c>
      <c r="S178" s="201">
        <v>0</v>
      </c>
      <c r="T178" s="202">
        <f>S178*H178</f>
        <v>0</v>
      </c>
      <c r="AR178" s="13" t="s">
        <v>87</v>
      </c>
      <c r="AT178" s="13" t="s">
        <v>358</v>
      </c>
      <c r="AU178" s="13" t="s">
        <v>77</v>
      </c>
      <c r="AY178" s="13" t="s">
        <v>134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13" t="s">
        <v>77</v>
      </c>
      <c r="BK178" s="203">
        <f>ROUND(I178*H178,2)</f>
        <v>0</v>
      </c>
      <c r="BL178" s="13" t="s">
        <v>87</v>
      </c>
      <c r="BM178" s="13" t="s">
        <v>359</v>
      </c>
    </row>
    <row r="179" s="1" customFormat="1" ht="14.4" customHeight="1">
      <c r="B179" s="34"/>
      <c r="C179" s="204" t="s">
        <v>72</v>
      </c>
      <c r="D179" s="204" t="s">
        <v>358</v>
      </c>
      <c r="E179" s="205" t="s">
        <v>412</v>
      </c>
      <c r="F179" s="206" t="s">
        <v>236</v>
      </c>
      <c r="G179" s="207" t="s">
        <v>138</v>
      </c>
      <c r="H179" s="208">
        <v>10</v>
      </c>
      <c r="I179" s="209"/>
      <c r="J179" s="210">
        <f>ROUND(I179*H179,2)</f>
        <v>0</v>
      </c>
      <c r="K179" s="206" t="s">
        <v>19</v>
      </c>
      <c r="L179" s="39"/>
      <c r="M179" s="211" t="s">
        <v>19</v>
      </c>
      <c r="N179" s="212" t="s">
        <v>43</v>
      </c>
      <c r="O179" s="75"/>
      <c r="P179" s="201">
        <f>O179*H179</f>
        <v>0</v>
      </c>
      <c r="Q179" s="201">
        <v>0</v>
      </c>
      <c r="R179" s="201">
        <f>Q179*H179</f>
        <v>0</v>
      </c>
      <c r="S179" s="201">
        <v>0</v>
      </c>
      <c r="T179" s="202">
        <f>S179*H179</f>
        <v>0</v>
      </c>
      <c r="AR179" s="13" t="s">
        <v>87</v>
      </c>
      <c r="AT179" s="13" t="s">
        <v>358</v>
      </c>
      <c r="AU179" s="13" t="s">
        <v>77</v>
      </c>
      <c r="AY179" s="13" t="s">
        <v>134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13" t="s">
        <v>77</v>
      </c>
      <c r="BK179" s="203">
        <f>ROUND(I179*H179,2)</f>
        <v>0</v>
      </c>
      <c r="BL179" s="13" t="s">
        <v>87</v>
      </c>
      <c r="BM179" s="13" t="s">
        <v>360</v>
      </c>
    </row>
    <row r="180" s="1" customFormat="1" ht="14.4" customHeight="1">
      <c r="B180" s="34"/>
      <c r="C180" s="204" t="s">
        <v>72</v>
      </c>
      <c r="D180" s="204" t="s">
        <v>358</v>
      </c>
      <c r="E180" s="205" t="s">
        <v>414</v>
      </c>
      <c r="F180" s="206" t="s">
        <v>273</v>
      </c>
      <c r="G180" s="207" t="s">
        <v>138</v>
      </c>
      <c r="H180" s="208">
        <v>10</v>
      </c>
      <c r="I180" s="209"/>
      <c r="J180" s="210">
        <f>ROUND(I180*H180,2)</f>
        <v>0</v>
      </c>
      <c r="K180" s="206" t="s">
        <v>19</v>
      </c>
      <c r="L180" s="39"/>
      <c r="M180" s="211" t="s">
        <v>19</v>
      </c>
      <c r="N180" s="212" t="s">
        <v>43</v>
      </c>
      <c r="O180" s="75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AR180" s="13" t="s">
        <v>87</v>
      </c>
      <c r="AT180" s="13" t="s">
        <v>358</v>
      </c>
      <c r="AU180" s="13" t="s">
        <v>77</v>
      </c>
      <c r="AY180" s="13" t="s">
        <v>134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13" t="s">
        <v>77</v>
      </c>
      <c r="BK180" s="203">
        <f>ROUND(I180*H180,2)</f>
        <v>0</v>
      </c>
      <c r="BL180" s="13" t="s">
        <v>87</v>
      </c>
      <c r="BM180" s="13" t="s">
        <v>361</v>
      </c>
    </row>
    <row r="181" s="1" customFormat="1" ht="14.4" customHeight="1">
      <c r="B181" s="34"/>
      <c r="C181" s="204" t="s">
        <v>72</v>
      </c>
      <c r="D181" s="204" t="s">
        <v>358</v>
      </c>
      <c r="E181" s="205" t="s">
        <v>416</v>
      </c>
      <c r="F181" s="206" t="s">
        <v>239</v>
      </c>
      <c r="G181" s="207" t="s">
        <v>138</v>
      </c>
      <c r="H181" s="208">
        <v>36</v>
      </c>
      <c r="I181" s="209"/>
      <c r="J181" s="210">
        <f>ROUND(I181*H181,2)</f>
        <v>0</v>
      </c>
      <c r="K181" s="206" t="s">
        <v>19</v>
      </c>
      <c r="L181" s="39"/>
      <c r="M181" s="211" t="s">
        <v>19</v>
      </c>
      <c r="N181" s="212" t="s">
        <v>43</v>
      </c>
      <c r="O181" s="75"/>
      <c r="P181" s="201">
        <f>O181*H181</f>
        <v>0</v>
      </c>
      <c r="Q181" s="201">
        <v>0</v>
      </c>
      <c r="R181" s="201">
        <f>Q181*H181</f>
        <v>0</v>
      </c>
      <c r="S181" s="201">
        <v>0</v>
      </c>
      <c r="T181" s="202">
        <f>S181*H181</f>
        <v>0</v>
      </c>
      <c r="AR181" s="13" t="s">
        <v>87</v>
      </c>
      <c r="AT181" s="13" t="s">
        <v>358</v>
      </c>
      <c r="AU181" s="13" t="s">
        <v>77</v>
      </c>
      <c r="AY181" s="13" t="s">
        <v>134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13" t="s">
        <v>77</v>
      </c>
      <c r="BK181" s="203">
        <f>ROUND(I181*H181,2)</f>
        <v>0</v>
      </c>
      <c r="BL181" s="13" t="s">
        <v>87</v>
      </c>
      <c r="BM181" s="13" t="s">
        <v>363</v>
      </c>
    </row>
    <row r="182" s="1" customFormat="1" ht="14.4" customHeight="1">
      <c r="B182" s="34"/>
      <c r="C182" s="204" t="s">
        <v>72</v>
      </c>
      <c r="D182" s="204" t="s">
        <v>358</v>
      </c>
      <c r="E182" s="205" t="s">
        <v>418</v>
      </c>
      <c r="F182" s="206" t="s">
        <v>242</v>
      </c>
      <c r="G182" s="207" t="s">
        <v>138</v>
      </c>
      <c r="H182" s="208">
        <v>10</v>
      </c>
      <c r="I182" s="209"/>
      <c r="J182" s="210">
        <f>ROUND(I182*H182,2)</f>
        <v>0</v>
      </c>
      <c r="K182" s="206" t="s">
        <v>19</v>
      </c>
      <c r="L182" s="39"/>
      <c r="M182" s="211" t="s">
        <v>19</v>
      </c>
      <c r="N182" s="212" t="s">
        <v>43</v>
      </c>
      <c r="O182" s="75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AR182" s="13" t="s">
        <v>87</v>
      </c>
      <c r="AT182" s="13" t="s">
        <v>358</v>
      </c>
      <c r="AU182" s="13" t="s">
        <v>77</v>
      </c>
      <c r="AY182" s="13" t="s">
        <v>134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13" t="s">
        <v>77</v>
      </c>
      <c r="BK182" s="203">
        <f>ROUND(I182*H182,2)</f>
        <v>0</v>
      </c>
      <c r="BL182" s="13" t="s">
        <v>87</v>
      </c>
      <c r="BM182" s="13" t="s">
        <v>365</v>
      </c>
    </row>
    <row r="183" s="1" customFormat="1" ht="14.4" customHeight="1">
      <c r="B183" s="34"/>
      <c r="C183" s="204" t="s">
        <v>72</v>
      </c>
      <c r="D183" s="204" t="s">
        <v>358</v>
      </c>
      <c r="E183" s="205" t="s">
        <v>420</v>
      </c>
      <c r="F183" s="206" t="s">
        <v>421</v>
      </c>
      <c r="G183" s="207" t="s">
        <v>138</v>
      </c>
      <c r="H183" s="208">
        <v>8</v>
      </c>
      <c r="I183" s="209"/>
      <c r="J183" s="210">
        <f>ROUND(I183*H183,2)</f>
        <v>0</v>
      </c>
      <c r="K183" s="206" t="s">
        <v>19</v>
      </c>
      <c r="L183" s="39"/>
      <c r="M183" s="211" t="s">
        <v>19</v>
      </c>
      <c r="N183" s="212" t="s">
        <v>43</v>
      </c>
      <c r="O183" s="75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AR183" s="13" t="s">
        <v>87</v>
      </c>
      <c r="AT183" s="13" t="s">
        <v>358</v>
      </c>
      <c r="AU183" s="13" t="s">
        <v>77</v>
      </c>
      <c r="AY183" s="13" t="s">
        <v>134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13" t="s">
        <v>77</v>
      </c>
      <c r="BK183" s="203">
        <f>ROUND(I183*H183,2)</f>
        <v>0</v>
      </c>
      <c r="BL183" s="13" t="s">
        <v>87</v>
      </c>
      <c r="BM183" s="13" t="s">
        <v>367</v>
      </c>
    </row>
    <row r="184" s="1" customFormat="1" ht="14.4" customHeight="1">
      <c r="B184" s="34"/>
      <c r="C184" s="204" t="s">
        <v>72</v>
      </c>
      <c r="D184" s="204" t="s">
        <v>358</v>
      </c>
      <c r="E184" s="205" t="s">
        <v>423</v>
      </c>
      <c r="F184" s="206" t="s">
        <v>245</v>
      </c>
      <c r="G184" s="207" t="s">
        <v>138</v>
      </c>
      <c r="H184" s="208">
        <v>2</v>
      </c>
      <c r="I184" s="209"/>
      <c r="J184" s="210">
        <f>ROUND(I184*H184,2)</f>
        <v>0</v>
      </c>
      <c r="K184" s="206" t="s">
        <v>19</v>
      </c>
      <c r="L184" s="39"/>
      <c r="M184" s="211" t="s">
        <v>19</v>
      </c>
      <c r="N184" s="212" t="s">
        <v>43</v>
      </c>
      <c r="O184" s="75"/>
      <c r="P184" s="201">
        <f>O184*H184</f>
        <v>0</v>
      </c>
      <c r="Q184" s="201">
        <v>0</v>
      </c>
      <c r="R184" s="201">
        <f>Q184*H184</f>
        <v>0</v>
      </c>
      <c r="S184" s="201">
        <v>0</v>
      </c>
      <c r="T184" s="202">
        <f>S184*H184</f>
        <v>0</v>
      </c>
      <c r="AR184" s="13" t="s">
        <v>87</v>
      </c>
      <c r="AT184" s="13" t="s">
        <v>358</v>
      </c>
      <c r="AU184" s="13" t="s">
        <v>77</v>
      </c>
      <c r="AY184" s="13" t="s">
        <v>134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13" t="s">
        <v>77</v>
      </c>
      <c r="BK184" s="203">
        <f>ROUND(I184*H184,2)</f>
        <v>0</v>
      </c>
      <c r="BL184" s="13" t="s">
        <v>87</v>
      </c>
      <c r="BM184" s="13" t="s">
        <v>369</v>
      </c>
    </row>
    <row r="185" s="1" customFormat="1" ht="14.4" customHeight="1">
      <c r="B185" s="34"/>
      <c r="C185" s="204" t="s">
        <v>72</v>
      </c>
      <c r="D185" s="204" t="s">
        <v>358</v>
      </c>
      <c r="E185" s="205" t="s">
        <v>425</v>
      </c>
      <c r="F185" s="206" t="s">
        <v>426</v>
      </c>
      <c r="G185" s="207" t="s">
        <v>138</v>
      </c>
      <c r="H185" s="208">
        <v>8</v>
      </c>
      <c r="I185" s="209"/>
      <c r="J185" s="210">
        <f>ROUND(I185*H185,2)</f>
        <v>0</v>
      </c>
      <c r="K185" s="206" t="s">
        <v>19</v>
      </c>
      <c r="L185" s="39"/>
      <c r="M185" s="211" t="s">
        <v>19</v>
      </c>
      <c r="N185" s="212" t="s">
        <v>43</v>
      </c>
      <c r="O185" s="75"/>
      <c r="P185" s="201">
        <f>O185*H185</f>
        <v>0</v>
      </c>
      <c r="Q185" s="201">
        <v>0</v>
      </c>
      <c r="R185" s="201">
        <f>Q185*H185</f>
        <v>0</v>
      </c>
      <c r="S185" s="201">
        <v>0</v>
      </c>
      <c r="T185" s="202">
        <f>S185*H185</f>
        <v>0</v>
      </c>
      <c r="AR185" s="13" t="s">
        <v>87</v>
      </c>
      <c r="AT185" s="13" t="s">
        <v>358</v>
      </c>
      <c r="AU185" s="13" t="s">
        <v>77</v>
      </c>
      <c r="AY185" s="13" t="s">
        <v>134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13" t="s">
        <v>77</v>
      </c>
      <c r="BK185" s="203">
        <f>ROUND(I185*H185,2)</f>
        <v>0</v>
      </c>
      <c r="BL185" s="13" t="s">
        <v>87</v>
      </c>
      <c r="BM185" s="13" t="s">
        <v>371</v>
      </c>
    </row>
    <row r="186" s="1" customFormat="1" ht="14.4" customHeight="1">
      <c r="B186" s="34"/>
      <c r="C186" s="204" t="s">
        <v>72</v>
      </c>
      <c r="D186" s="204" t="s">
        <v>358</v>
      </c>
      <c r="E186" s="205" t="s">
        <v>428</v>
      </c>
      <c r="F186" s="206" t="s">
        <v>248</v>
      </c>
      <c r="G186" s="207" t="s">
        <v>138</v>
      </c>
      <c r="H186" s="208">
        <v>8</v>
      </c>
      <c r="I186" s="209"/>
      <c r="J186" s="210">
        <f>ROUND(I186*H186,2)</f>
        <v>0</v>
      </c>
      <c r="K186" s="206" t="s">
        <v>19</v>
      </c>
      <c r="L186" s="39"/>
      <c r="M186" s="211" t="s">
        <v>19</v>
      </c>
      <c r="N186" s="212" t="s">
        <v>43</v>
      </c>
      <c r="O186" s="75"/>
      <c r="P186" s="201">
        <f>O186*H186</f>
        <v>0</v>
      </c>
      <c r="Q186" s="201">
        <v>0</v>
      </c>
      <c r="R186" s="201">
        <f>Q186*H186</f>
        <v>0</v>
      </c>
      <c r="S186" s="201">
        <v>0</v>
      </c>
      <c r="T186" s="202">
        <f>S186*H186</f>
        <v>0</v>
      </c>
      <c r="AR186" s="13" t="s">
        <v>87</v>
      </c>
      <c r="AT186" s="13" t="s">
        <v>358</v>
      </c>
      <c r="AU186" s="13" t="s">
        <v>77</v>
      </c>
      <c r="AY186" s="13" t="s">
        <v>134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13" t="s">
        <v>77</v>
      </c>
      <c r="BK186" s="203">
        <f>ROUND(I186*H186,2)</f>
        <v>0</v>
      </c>
      <c r="BL186" s="13" t="s">
        <v>87</v>
      </c>
      <c r="BM186" s="13" t="s">
        <v>374</v>
      </c>
    </row>
    <row r="187" s="1" customFormat="1" ht="14.4" customHeight="1">
      <c r="B187" s="34"/>
      <c r="C187" s="204" t="s">
        <v>72</v>
      </c>
      <c r="D187" s="204" t="s">
        <v>358</v>
      </c>
      <c r="E187" s="205" t="s">
        <v>430</v>
      </c>
      <c r="F187" s="206" t="s">
        <v>251</v>
      </c>
      <c r="G187" s="207" t="s">
        <v>138</v>
      </c>
      <c r="H187" s="208">
        <v>1</v>
      </c>
      <c r="I187" s="209"/>
      <c r="J187" s="210">
        <f>ROUND(I187*H187,2)</f>
        <v>0</v>
      </c>
      <c r="K187" s="206" t="s">
        <v>19</v>
      </c>
      <c r="L187" s="39"/>
      <c r="M187" s="211" t="s">
        <v>19</v>
      </c>
      <c r="N187" s="212" t="s">
        <v>43</v>
      </c>
      <c r="O187" s="75"/>
      <c r="P187" s="201">
        <f>O187*H187</f>
        <v>0</v>
      </c>
      <c r="Q187" s="201">
        <v>0</v>
      </c>
      <c r="R187" s="201">
        <f>Q187*H187</f>
        <v>0</v>
      </c>
      <c r="S187" s="201">
        <v>0</v>
      </c>
      <c r="T187" s="202">
        <f>S187*H187</f>
        <v>0</v>
      </c>
      <c r="AR187" s="13" t="s">
        <v>87</v>
      </c>
      <c r="AT187" s="13" t="s">
        <v>358</v>
      </c>
      <c r="AU187" s="13" t="s">
        <v>77</v>
      </c>
      <c r="AY187" s="13" t="s">
        <v>134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13" t="s">
        <v>77</v>
      </c>
      <c r="BK187" s="203">
        <f>ROUND(I187*H187,2)</f>
        <v>0</v>
      </c>
      <c r="BL187" s="13" t="s">
        <v>87</v>
      </c>
      <c r="BM187" s="13" t="s">
        <v>376</v>
      </c>
    </row>
    <row r="188" s="1" customFormat="1" ht="14.4" customHeight="1">
      <c r="B188" s="34"/>
      <c r="C188" s="204" t="s">
        <v>72</v>
      </c>
      <c r="D188" s="204" t="s">
        <v>358</v>
      </c>
      <c r="E188" s="205" t="s">
        <v>432</v>
      </c>
      <c r="F188" s="206" t="s">
        <v>433</v>
      </c>
      <c r="G188" s="207" t="s">
        <v>138</v>
      </c>
      <c r="H188" s="208">
        <v>2</v>
      </c>
      <c r="I188" s="209"/>
      <c r="J188" s="210">
        <f>ROUND(I188*H188,2)</f>
        <v>0</v>
      </c>
      <c r="K188" s="206" t="s">
        <v>19</v>
      </c>
      <c r="L188" s="39"/>
      <c r="M188" s="211" t="s">
        <v>19</v>
      </c>
      <c r="N188" s="212" t="s">
        <v>43</v>
      </c>
      <c r="O188" s="75"/>
      <c r="P188" s="201">
        <f>O188*H188</f>
        <v>0</v>
      </c>
      <c r="Q188" s="201">
        <v>0</v>
      </c>
      <c r="R188" s="201">
        <f>Q188*H188</f>
        <v>0</v>
      </c>
      <c r="S188" s="201">
        <v>0</v>
      </c>
      <c r="T188" s="202">
        <f>S188*H188</f>
        <v>0</v>
      </c>
      <c r="AR188" s="13" t="s">
        <v>87</v>
      </c>
      <c r="AT188" s="13" t="s">
        <v>358</v>
      </c>
      <c r="AU188" s="13" t="s">
        <v>77</v>
      </c>
      <c r="AY188" s="13" t="s">
        <v>134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13" t="s">
        <v>77</v>
      </c>
      <c r="BK188" s="203">
        <f>ROUND(I188*H188,2)</f>
        <v>0</v>
      </c>
      <c r="BL188" s="13" t="s">
        <v>87</v>
      </c>
      <c r="BM188" s="13" t="s">
        <v>379</v>
      </c>
    </row>
    <row r="189" s="9" customFormat="1" ht="25.92" customHeight="1">
      <c r="B189" s="177"/>
      <c r="C189" s="178"/>
      <c r="D189" s="179" t="s">
        <v>71</v>
      </c>
      <c r="E189" s="180" t="s">
        <v>253</v>
      </c>
      <c r="F189" s="180" t="s">
        <v>254</v>
      </c>
      <c r="G189" s="178"/>
      <c r="H189" s="178"/>
      <c r="I189" s="181"/>
      <c r="J189" s="182">
        <f>BK189</f>
        <v>0</v>
      </c>
      <c r="K189" s="178"/>
      <c r="L189" s="183"/>
      <c r="M189" s="184"/>
      <c r="N189" s="185"/>
      <c r="O189" s="185"/>
      <c r="P189" s="186">
        <f>SUM(P190:P205)</f>
        <v>0</v>
      </c>
      <c r="Q189" s="185"/>
      <c r="R189" s="186">
        <f>SUM(R190:R205)</f>
        <v>0</v>
      </c>
      <c r="S189" s="185"/>
      <c r="T189" s="187">
        <f>SUM(T190:T205)</f>
        <v>0</v>
      </c>
      <c r="AR189" s="188" t="s">
        <v>77</v>
      </c>
      <c r="AT189" s="189" t="s">
        <v>71</v>
      </c>
      <c r="AU189" s="189" t="s">
        <v>72</v>
      </c>
      <c r="AY189" s="188" t="s">
        <v>134</v>
      </c>
      <c r="BK189" s="190">
        <f>SUM(BK190:BK205)</f>
        <v>0</v>
      </c>
    </row>
    <row r="190" s="1" customFormat="1" ht="71.4" customHeight="1">
      <c r="B190" s="34"/>
      <c r="C190" s="204" t="s">
        <v>72</v>
      </c>
      <c r="D190" s="204" t="s">
        <v>358</v>
      </c>
      <c r="E190" s="205" t="s">
        <v>435</v>
      </c>
      <c r="F190" s="206" t="s">
        <v>256</v>
      </c>
      <c r="G190" s="207" t="s">
        <v>138</v>
      </c>
      <c r="H190" s="208">
        <v>3</v>
      </c>
      <c r="I190" s="209"/>
      <c r="J190" s="210">
        <f>ROUND(I190*H190,2)</f>
        <v>0</v>
      </c>
      <c r="K190" s="206" t="s">
        <v>19</v>
      </c>
      <c r="L190" s="39"/>
      <c r="M190" s="211" t="s">
        <v>19</v>
      </c>
      <c r="N190" s="212" t="s">
        <v>43</v>
      </c>
      <c r="O190" s="75"/>
      <c r="P190" s="201">
        <f>O190*H190</f>
        <v>0</v>
      </c>
      <c r="Q190" s="201">
        <v>0</v>
      </c>
      <c r="R190" s="201">
        <f>Q190*H190</f>
        <v>0</v>
      </c>
      <c r="S190" s="201">
        <v>0</v>
      </c>
      <c r="T190" s="202">
        <f>S190*H190</f>
        <v>0</v>
      </c>
      <c r="AR190" s="13" t="s">
        <v>87</v>
      </c>
      <c r="AT190" s="13" t="s">
        <v>358</v>
      </c>
      <c r="AU190" s="13" t="s">
        <v>77</v>
      </c>
      <c r="AY190" s="13" t="s">
        <v>134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13" t="s">
        <v>77</v>
      </c>
      <c r="BK190" s="203">
        <f>ROUND(I190*H190,2)</f>
        <v>0</v>
      </c>
      <c r="BL190" s="13" t="s">
        <v>87</v>
      </c>
      <c r="BM190" s="13" t="s">
        <v>381</v>
      </c>
    </row>
    <row r="191" s="1" customFormat="1" ht="14.4" customHeight="1">
      <c r="B191" s="34"/>
      <c r="C191" s="204" t="s">
        <v>72</v>
      </c>
      <c r="D191" s="204" t="s">
        <v>358</v>
      </c>
      <c r="E191" s="205" t="s">
        <v>437</v>
      </c>
      <c r="F191" s="206" t="s">
        <v>259</v>
      </c>
      <c r="G191" s="207" t="s">
        <v>138</v>
      </c>
      <c r="H191" s="208">
        <v>3</v>
      </c>
      <c r="I191" s="209"/>
      <c r="J191" s="210">
        <f>ROUND(I191*H191,2)</f>
        <v>0</v>
      </c>
      <c r="K191" s="206" t="s">
        <v>19</v>
      </c>
      <c r="L191" s="39"/>
      <c r="M191" s="211" t="s">
        <v>19</v>
      </c>
      <c r="N191" s="212" t="s">
        <v>43</v>
      </c>
      <c r="O191" s="75"/>
      <c r="P191" s="201">
        <f>O191*H191</f>
        <v>0</v>
      </c>
      <c r="Q191" s="201">
        <v>0</v>
      </c>
      <c r="R191" s="201">
        <f>Q191*H191</f>
        <v>0</v>
      </c>
      <c r="S191" s="201">
        <v>0</v>
      </c>
      <c r="T191" s="202">
        <f>S191*H191</f>
        <v>0</v>
      </c>
      <c r="AR191" s="13" t="s">
        <v>87</v>
      </c>
      <c r="AT191" s="13" t="s">
        <v>358</v>
      </c>
      <c r="AU191" s="13" t="s">
        <v>77</v>
      </c>
      <c r="AY191" s="13" t="s">
        <v>134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13" t="s">
        <v>77</v>
      </c>
      <c r="BK191" s="203">
        <f>ROUND(I191*H191,2)</f>
        <v>0</v>
      </c>
      <c r="BL191" s="13" t="s">
        <v>87</v>
      </c>
      <c r="BM191" s="13" t="s">
        <v>383</v>
      </c>
    </row>
    <row r="192" s="1" customFormat="1" ht="14.4" customHeight="1">
      <c r="B192" s="34"/>
      <c r="C192" s="204" t="s">
        <v>72</v>
      </c>
      <c r="D192" s="204" t="s">
        <v>358</v>
      </c>
      <c r="E192" s="205" t="s">
        <v>439</v>
      </c>
      <c r="F192" s="206" t="s">
        <v>262</v>
      </c>
      <c r="G192" s="207" t="s">
        <v>138</v>
      </c>
      <c r="H192" s="208">
        <v>2</v>
      </c>
      <c r="I192" s="209"/>
      <c r="J192" s="210">
        <f>ROUND(I192*H192,2)</f>
        <v>0</v>
      </c>
      <c r="K192" s="206" t="s">
        <v>19</v>
      </c>
      <c r="L192" s="39"/>
      <c r="M192" s="211" t="s">
        <v>19</v>
      </c>
      <c r="N192" s="212" t="s">
        <v>43</v>
      </c>
      <c r="O192" s="75"/>
      <c r="P192" s="201">
        <f>O192*H192</f>
        <v>0</v>
      </c>
      <c r="Q192" s="201">
        <v>0</v>
      </c>
      <c r="R192" s="201">
        <f>Q192*H192</f>
        <v>0</v>
      </c>
      <c r="S192" s="201">
        <v>0</v>
      </c>
      <c r="T192" s="202">
        <f>S192*H192</f>
        <v>0</v>
      </c>
      <c r="AR192" s="13" t="s">
        <v>87</v>
      </c>
      <c r="AT192" s="13" t="s">
        <v>358</v>
      </c>
      <c r="AU192" s="13" t="s">
        <v>77</v>
      </c>
      <c r="AY192" s="13" t="s">
        <v>134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13" t="s">
        <v>77</v>
      </c>
      <c r="BK192" s="203">
        <f>ROUND(I192*H192,2)</f>
        <v>0</v>
      </c>
      <c r="BL192" s="13" t="s">
        <v>87</v>
      </c>
      <c r="BM192" s="13" t="s">
        <v>386</v>
      </c>
    </row>
    <row r="193" s="1" customFormat="1" ht="14.4" customHeight="1">
      <c r="B193" s="34"/>
      <c r="C193" s="204" t="s">
        <v>72</v>
      </c>
      <c r="D193" s="204" t="s">
        <v>358</v>
      </c>
      <c r="E193" s="205" t="s">
        <v>441</v>
      </c>
      <c r="F193" s="206" t="s">
        <v>265</v>
      </c>
      <c r="G193" s="207" t="s">
        <v>138</v>
      </c>
      <c r="H193" s="208">
        <v>2</v>
      </c>
      <c r="I193" s="209"/>
      <c r="J193" s="210">
        <f>ROUND(I193*H193,2)</f>
        <v>0</v>
      </c>
      <c r="K193" s="206" t="s">
        <v>19</v>
      </c>
      <c r="L193" s="39"/>
      <c r="M193" s="211" t="s">
        <v>19</v>
      </c>
      <c r="N193" s="212" t="s">
        <v>43</v>
      </c>
      <c r="O193" s="75"/>
      <c r="P193" s="201">
        <f>O193*H193</f>
        <v>0</v>
      </c>
      <c r="Q193" s="201">
        <v>0</v>
      </c>
      <c r="R193" s="201">
        <f>Q193*H193</f>
        <v>0</v>
      </c>
      <c r="S193" s="201">
        <v>0</v>
      </c>
      <c r="T193" s="202">
        <f>S193*H193</f>
        <v>0</v>
      </c>
      <c r="AR193" s="13" t="s">
        <v>87</v>
      </c>
      <c r="AT193" s="13" t="s">
        <v>358</v>
      </c>
      <c r="AU193" s="13" t="s">
        <v>77</v>
      </c>
      <c r="AY193" s="13" t="s">
        <v>134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13" t="s">
        <v>77</v>
      </c>
      <c r="BK193" s="203">
        <f>ROUND(I193*H193,2)</f>
        <v>0</v>
      </c>
      <c r="BL193" s="13" t="s">
        <v>87</v>
      </c>
      <c r="BM193" s="13" t="s">
        <v>389</v>
      </c>
    </row>
    <row r="194" s="1" customFormat="1" ht="14.4" customHeight="1">
      <c r="B194" s="34"/>
      <c r="C194" s="204" t="s">
        <v>72</v>
      </c>
      <c r="D194" s="204" t="s">
        <v>358</v>
      </c>
      <c r="E194" s="205" t="s">
        <v>446</v>
      </c>
      <c r="F194" s="206" t="s">
        <v>268</v>
      </c>
      <c r="G194" s="207" t="s">
        <v>138</v>
      </c>
      <c r="H194" s="208">
        <v>2</v>
      </c>
      <c r="I194" s="209"/>
      <c r="J194" s="210">
        <f>ROUND(I194*H194,2)</f>
        <v>0</v>
      </c>
      <c r="K194" s="206" t="s">
        <v>19</v>
      </c>
      <c r="L194" s="39"/>
      <c r="M194" s="211" t="s">
        <v>19</v>
      </c>
      <c r="N194" s="212" t="s">
        <v>43</v>
      </c>
      <c r="O194" s="75"/>
      <c r="P194" s="201">
        <f>O194*H194</f>
        <v>0</v>
      </c>
      <c r="Q194" s="201">
        <v>0</v>
      </c>
      <c r="R194" s="201">
        <f>Q194*H194</f>
        <v>0</v>
      </c>
      <c r="S194" s="201">
        <v>0</v>
      </c>
      <c r="T194" s="202">
        <f>S194*H194</f>
        <v>0</v>
      </c>
      <c r="AR194" s="13" t="s">
        <v>87</v>
      </c>
      <c r="AT194" s="13" t="s">
        <v>358</v>
      </c>
      <c r="AU194" s="13" t="s">
        <v>77</v>
      </c>
      <c r="AY194" s="13" t="s">
        <v>134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13" t="s">
        <v>77</v>
      </c>
      <c r="BK194" s="203">
        <f>ROUND(I194*H194,2)</f>
        <v>0</v>
      </c>
      <c r="BL194" s="13" t="s">
        <v>87</v>
      </c>
      <c r="BM194" s="13" t="s">
        <v>391</v>
      </c>
    </row>
    <row r="195" s="1" customFormat="1" ht="14.4" customHeight="1">
      <c r="B195" s="34"/>
      <c r="C195" s="204" t="s">
        <v>72</v>
      </c>
      <c r="D195" s="204" t="s">
        <v>358</v>
      </c>
      <c r="E195" s="205" t="s">
        <v>416</v>
      </c>
      <c r="F195" s="206" t="s">
        <v>239</v>
      </c>
      <c r="G195" s="207" t="s">
        <v>138</v>
      </c>
      <c r="H195" s="208">
        <v>2</v>
      </c>
      <c r="I195" s="209"/>
      <c r="J195" s="210">
        <f>ROUND(I195*H195,2)</f>
        <v>0</v>
      </c>
      <c r="K195" s="206" t="s">
        <v>19</v>
      </c>
      <c r="L195" s="39"/>
      <c r="M195" s="211" t="s">
        <v>19</v>
      </c>
      <c r="N195" s="212" t="s">
        <v>43</v>
      </c>
      <c r="O195" s="75"/>
      <c r="P195" s="201">
        <f>O195*H195</f>
        <v>0</v>
      </c>
      <c r="Q195" s="201">
        <v>0</v>
      </c>
      <c r="R195" s="201">
        <f>Q195*H195</f>
        <v>0</v>
      </c>
      <c r="S195" s="201">
        <v>0</v>
      </c>
      <c r="T195" s="202">
        <f>S195*H195</f>
        <v>0</v>
      </c>
      <c r="AR195" s="13" t="s">
        <v>87</v>
      </c>
      <c r="AT195" s="13" t="s">
        <v>358</v>
      </c>
      <c r="AU195" s="13" t="s">
        <v>77</v>
      </c>
      <c r="AY195" s="13" t="s">
        <v>134</v>
      </c>
      <c r="BE195" s="203">
        <f>IF(N195="základní",J195,0)</f>
        <v>0</v>
      </c>
      <c r="BF195" s="203">
        <f>IF(N195="snížená",J195,0)</f>
        <v>0</v>
      </c>
      <c r="BG195" s="203">
        <f>IF(N195="zákl. přenesená",J195,0)</f>
        <v>0</v>
      </c>
      <c r="BH195" s="203">
        <f>IF(N195="sníž. přenesená",J195,0)</f>
        <v>0</v>
      </c>
      <c r="BI195" s="203">
        <f>IF(N195="nulová",J195,0)</f>
        <v>0</v>
      </c>
      <c r="BJ195" s="13" t="s">
        <v>77</v>
      </c>
      <c r="BK195" s="203">
        <f>ROUND(I195*H195,2)</f>
        <v>0</v>
      </c>
      <c r="BL195" s="13" t="s">
        <v>87</v>
      </c>
      <c r="BM195" s="13" t="s">
        <v>394</v>
      </c>
    </row>
    <row r="196" s="1" customFormat="1" ht="14.4" customHeight="1">
      <c r="B196" s="34"/>
      <c r="C196" s="204" t="s">
        <v>72</v>
      </c>
      <c r="D196" s="204" t="s">
        <v>358</v>
      </c>
      <c r="E196" s="205" t="s">
        <v>414</v>
      </c>
      <c r="F196" s="206" t="s">
        <v>273</v>
      </c>
      <c r="G196" s="207" t="s">
        <v>138</v>
      </c>
      <c r="H196" s="208">
        <v>2</v>
      </c>
      <c r="I196" s="209"/>
      <c r="J196" s="210">
        <f>ROUND(I196*H196,2)</f>
        <v>0</v>
      </c>
      <c r="K196" s="206" t="s">
        <v>19</v>
      </c>
      <c r="L196" s="39"/>
      <c r="M196" s="211" t="s">
        <v>19</v>
      </c>
      <c r="N196" s="212" t="s">
        <v>43</v>
      </c>
      <c r="O196" s="75"/>
      <c r="P196" s="201">
        <f>O196*H196</f>
        <v>0</v>
      </c>
      <c r="Q196" s="201">
        <v>0</v>
      </c>
      <c r="R196" s="201">
        <f>Q196*H196</f>
        <v>0</v>
      </c>
      <c r="S196" s="201">
        <v>0</v>
      </c>
      <c r="T196" s="202">
        <f>S196*H196</f>
        <v>0</v>
      </c>
      <c r="AR196" s="13" t="s">
        <v>87</v>
      </c>
      <c r="AT196" s="13" t="s">
        <v>358</v>
      </c>
      <c r="AU196" s="13" t="s">
        <v>77</v>
      </c>
      <c r="AY196" s="13" t="s">
        <v>134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13" t="s">
        <v>77</v>
      </c>
      <c r="BK196" s="203">
        <f>ROUND(I196*H196,2)</f>
        <v>0</v>
      </c>
      <c r="BL196" s="13" t="s">
        <v>87</v>
      </c>
      <c r="BM196" s="13" t="s">
        <v>396</v>
      </c>
    </row>
    <row r="197" s="1" customFormat="1" ht="14.4" customHeight="1">
      <c r="B197" s="34"/>
      <c r="C197" s="204" t="s">
        <v>72</v>
      </c>
      <c r="D197" s="204" t="s">
        <v>358</v>
      </c>
      <c r="E197" s="205" t="s">
        <v>412</v>
      </c>
      <c r="F197" s="206" t="s">
        <v>236</v>
      </c>
      <c r="G197" s="207" t="s">
        <v>138</v>
      </c>
      <c r="H197" s="208">
        <v>2</v>
      </c>
      <c r="I197" s="209"/>
      <c r="J197" s="210">
        <f>ROUND(I197*H197,2)</f>
        <v>0</v>
      </c>
      <c r="K197" s="206" t="s">
        <v>19</v>
      </c>
      <c r="L197" s="39"/>
      <c r="M197" s="211" t="s">
        <v>19</v>
      </c>
      <c r="N197" s="212" t="s">
        <v>43</v>
      </c>
      <c r="O197" s="75"/>
      <c r="P197" s="201">
        <f>O197*H197</f>
        <v>0</v>
      </c>
      <c r="Q197" s="201">
        <v>0</v>
      </c>
      <c r="R197" s="201">
        <f>Q197*H197</f>
        <v>0</v>
      </c>
      <c r="S197" s="201">
        <v>0</v>
      </c>
      <c r="T197" s="202">
        <f>S197*H197</f>
        <v>0</v>
      </c>
      <c r="AR197" s="13" t="s">
        <v>87</v>
      </c>
      <c r="AT197" s="13" t="s">
        <v>358</v>
      </c>
      <c r="AU197" s="13" t="s">
        <v>77</v>
      </c>
      <c r="AY197" s="13" t="s">
        <v>134</v>
      </c>
      <c r="BE197" s="203">
        <f>IF(N197="základní",J197,0)</f>
        <v>0</v>
      </c>
      <c r="BF197" s="203">
        <f>IF(N197="snížená",J197,0)</f>
        <v>0</v>
      </c>
      <c r="BG197" s="203">
        <f>IF(N197="zákl. přenesená",J197,0)</f>
        <v>0</v>
      </c>
      <c r="BH197" s="203">
        <f>IF(N197="sníž. přenesená",J197,0)</f>
        <v>0</v>
      </c>
      <c r="BI197" s="203">
        <f>IF(N197="nulová",J197,0)</f>
        <v>0</v>
      </c>
      <c r="BJ197" s="13" t="s">
        <v>77</v>
      </c>
      <c r="BK197" s="203">
        <f>ROUND(I197*H197,2)</f>
        <v>0</v>
      </c>
      <c r="BL197" s="13" t="s">
        <v>87</v>
      </c>
      <c r="BM197" s="13" t="s">
        <v>398</v>
      </c>
    </row>
    <row r="198" s="1" customFormat="1" ht="30.6" customHeight="1">
      <c r="B198" s="34"/>
      <c r="C198" s="204" t="s">
        <v>72</v>
      </c>
      <c r="D198" s="204" t="s">
        <v>358</v>
      </c>
      <c r="E198" s="205" t="s">
        <v>451</v>
      </c>
      <c r="F198" s="206" t="s">
        <v>278</v>
      </c>
      <c r="G198" s="207" t="s">
        <v>138</v>
      </c>
      <c r="H198" s="208">
        <v>2</v>
      </c>
      <c r="I198" s="209"/>
      <c r="J198" s="210">
        <f>ROUND(I198*H198,2)</f>
        <v>0</v>
      </c>
      <c r="K198" s="206" t="s">
        <v>19</v>
      </c>
      <c r="L198" s="39"/>
      <c r="M198" s="211" t="s">
        <v>19</v>
      </c>
      <c r="N198" s="212" t="s">
        <v>43</v>
      </c>
      <c r="O198" s="75"/>
      <c r="P198" s="201">
        <f>O198*H198</f>
        <v>0</v>
      </c>
      <c r="Q198" s="201">
        <v>0</v>
      </c>
      <c r="R198" s="201">
        <f>Q198*H198</f>
        <v>0</v>
      </c>
      <c r="S198" s="201">
        <v>0</v>
      </c>
      <c r="T198" s="202">
        <f>S198*H198</f>
        <v>0</v>
      </c>
      <c r="AR198" s="13" t="s">
        <v>87</v>
      </c>
      <c r="AT198" s="13" t="s">
        <v>358</v>
      </c>
      <c r="AU198" s="13" t="s">
        <v>77</v>
      </c>
      <c r="AY198" s="13" t="s">
        <v>134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13" t="s">
        <v>77</v>
      </c>
      <c r="BK198" s="203">
        <f>ROUND(I198*H198,2)</f>
        <v>0</v>
      </c>
      <c r="BL198" s="13" t="s">
        <v>87</v>
      </c>
      <c r="BM198" s="13" t="s">
        <v>400</v>
      </c>
    </row>
    <row r="199" s="1" customFormat="1" ht="30.6" customHeight="1">
      <c r="B199" s="34"/>
      <c r="C199" s="204" t="s">
        <v>72</v>
      </c>
      <c r="D199" s="204" t="s">
        <v>358</v>
      </c>
      <c r="E199" s="205" t="s">
        <v>453</v>
      </c>
      <c r="F199" s="206" t="s">
        <v>281</v>
      </c>
      <c r="G199" s="207" t="s">
        <v>138</v>
      </c>
      <c r="H199" s="208">
        <v>3</v>
      </c>
      <c r="I199" s="209"/>
      <c r="J199" s="210">
        <f>ROUND(I199*H199,2)</f>
        <v>0</v>
      </c>
      <c r="K199" s="206" t="s">
        <v>19</v>
      </c>
      <c r="L199" s="39"/>
      <c r="M199" s="211" t="s">
        <v>19</v>
      </c>
      <c r="N199" s="212" t="s">
        <v>43</v>
      </c>
      <c r="O199" s="75"/>
      <c r="P199" s="201">
        <f>O199*H199</f>
        <v>0</v>
      </c>
      <c r="Q199" s="201">
        <v>0</v>
      </c>
      <c r="R199" s="201">
        <f>Q199*H199</f>
        <v>0</v>
      </c>
      <c r="S199" s="201">
        <v>0</v>
      </c>
      <c r="T199" s="202">
        <f>S199*H199</f>
        <v>0</v>
      </c>
      <c r="AR199" s="13" t="s">
        <v>87</v>
      </c>
      <c r="AT199" s="13" t="s">
        <v>358</v>
      </c>
      <c r="AU199" s="13" t="s">
        <v>77</v>
      </c>
      <c r="AY199" s="13" t="s">
        <v>134</v>
      </c>
      <c r="BE199" s="203">
        <f>IF(N199="základní",J199,0)</f>
        <v>0</v>
      </c>
      <c r="BF199" s="203">
        <f>IF(N199="snížená",J199,0)</f>
        <v>0</v>
      </c>
      <c r="BG199" s="203">
        <f>IF(N199="zákl. přenesená",J199,0)</f>
        <v>0</v>
      </c>
      <c r="BH199" s="203">
        <f>IF(N199="sníž. přenesená",J199,0)</f>
        <v>0</v>
      </c>
      <c r="BI199" s="203">
        <f>IF(N199="nulová",J199,0)</f>
        <v>0</v>
      </c>
      <c r="BJ199" s="13" t="s">
        <v>77</v>
      </c>
      <c r="BK199" s="203">
        <f>ROUND(I199*H199,2)</f>
        <v>0</v>
      </c>
      <c r="BL199" s="13" t="s">
        <v>87</v>
      </c>
      <c r="BM199" s="13" t="s">
        <v>402</v>
      </c>
    </row>
    <row r="200" s="1" customFormat="1" ht="14.4" customHeight="1">
      <c r="B200" s="34"/>
      <c r="C200" s="204" t="s">
        <v>72</v>
      </c>
      <c r="D200" s="204" t="s">
        <v>358</v>
      </c>
      <c r="E200" s="205" t="s">
        <v>455</v>
      </c>
      <c r="F200" s="206" t="s">
        <v>284</v>
      </c>
      <c r="G200" s="207" t="s">
        <v>138</v>
      </c>
      <c r="H200" s="208">
        <v>2</v>
      </c>
      <c r="I200" s="209"/>
      <c r="J200" s="210">
        <f>ROUND(I200*H200,2)</f>
        <v>0</v>
      </c>
      <c r="K200" s="206" t="s">
        <v>19</v>
      </c>
      <c r="L200" s="39"/>
      <c r="M200" s="211" t="s">
        <v>19</v>
      </c>
      <c r="N200" s="212" t="s">
        <v>43</v>
      </c>
      <c r="O200" s="75"/>
      <c r="P200" s="201">
        <f>O200*H200</f>
        <v>0</v>
      </c>
      <c r="Q200" s="201">
        <v>0</v>
      </c>
      <c r="R200" s="201">
        <f>Q200*H200</f>
        <v>0</v>
      </c>
      <c r="S200" s="201">
        <v>0</v>
      </c>
      <c r="T200" s="202">
        <f>S200*H200</f>
        <v>0</v>
      </c>
      <c r="AR200" s="13" t="s">
        <v>87</v>
      </c>
      <c r="AT200" s="13" t="s">
        <v>358</v>
      </c>
      <c r="AU200" s="13" t="s">
        <v>77</v>
      </c>
      <c r="AY200" s="13" t="s">
        <v>134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13" t="s">
        <v>77</v>
      </c>
      <c r="BK200" s="203">
        <f>ROUND(I200*H200,2)</f>
        <v>0</v>
      </c>
      <c r="BL200" s="13" t="s">
        <v>87</v>
      </c>
      <c r="BM200" s="13" t="s">
        <v>404</v>
      </c>
    </row>
    <row r="201" s="1" customFormat="1" ht="14.4" customHeight="1">
      <c r="B201" s="34"/>
      <c r="C201" s="204" t="s">
        <v>72</v>
      </c>
      <c r="D201" s="204" t="s">
        <v>358</v>
      </c>
      <c r="E201" s="205" t="s">
        <v>457</v>
      </c>
      <c r="F201" s="206" t="s">
        <v>287</v>
      </c>
      <c r="G201" s="207" t="s">
        <v>288</v>
      </c>
      <c r="H201" s="208">
        <v>2</v>
      </c>
      <c r="I201" s="209"/>
      <c r="J201" s="210">
        <f>ROUND(I201*H201,2)</f>
        <v>0</v>
      </c>
      <c r="K201" s="206" t="s">
        <v>19</v>
      </c>
      <c r="L201" s="39"/>
      <c r="M201" s="211" t="s">
        <v>19</v>
      </c>
      <c r="N201" s="212" t="s">
        <v>43</v>
      </c>
      <c r="O201" s="75"/>
      <c r="P201" s="201">
        <f>O201*H201</f>
        <v>0</v>
      </c>
      <c r="Q201" s="201">
        <v>0</v>
      </c>
      <c r="R201" s="201">
        <f>Q201*H201</f>
        <v>0</v>
      </c>
      <c r="S201" s="201">
        <v>0</v>
      </c>
      <c r="T201" s="202">
        <f>S201*H201</f>
        <v>0</v>
      </c>
      <c r="AR201" s="13" t="s">
        <v>87</v>
      </c>
      <c r="AT201" s="13" t="s">
        <v>358</v>
      </c>
      <c r="AU201" s="13" t="s">
        <v>77</v>
      </c>
      <c r="AY201" s="13" t="s">
        <v>134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13" t="s">
        <v>77</v>
      </c>
      <c r="BK201" s="203">
        <f>ROUND(I201*H201,2)</f>
        <v>0</v>
      </c>
      <c r="BL201" s="13" t="s">
        <v>87</v>
      </c>
      <c r="BM201" s="13" t="s">
        <v>406</v>
      </c>
    </row>
    <row r="202" s="1" customFormat="1" ht="14.4" customHeight="1">
      <c r="B202" s="34"/>
      <c r="C202" s="204" t="s">
        <v>72</v>
      </c>
      <c r="D202" s="204" t="s">
        <v>358</v>
      </c>
      <c r="E202" s="205" t="s">
        <v>459</v>
      </c>
      <c r="F202" s="206" t="s">
        <v>291</v>
      </c>
      <c r="G202" s="207" t="s">
        <v>288</v>
      </c>
      <c r="H202" s="208">
        <v>2</v>
      </c>
      <c r="I202" s="209"/>
      <c r="J202" s="210">
        <f>ROUND(I202*H202,2)</f>
        <v>0</v>
      </c>
      <c r="K202" s="206" t="s">
        <v>19</v>
      </c>
      <c r="L202" s="39"/>
      <c r="M202" s="211" t="s">
        <v>19</v>
      </c>
      <c r="N202" s="212" t="s">
        <v>43</v>
      </c>
      <c r="O202" s="75"/>
      <c r="P202" s="201">
        <f>O202*H202</f>
        <v>0</v>
      </c>
      <c r="Q202" s="201">
        <v>0</v>
      </c>
      <c r="R202" s="201">
        <f>Q202*H202</f>
        <v>0</v>
      </c>
      <c r="S202" s="201">
        <v>0</v>
      </c>
      <c r="T202" s="202">
        <f>S202*H202</f>
        <v>0</v>
      </c>
      <c r="AR202" s="13" t="s">
        <v>87</v>
      </c>
      <c r="AT202" s="13" t="s">
        <v>358</v>
      </c>
      <c r="AU202" s="13" t="s">
        <v>77</v>
      </c>
      <c r="AY202" s="13" t="s">
        <v>134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13" t="s">
        <v>77</v>
      </c>
      <c r="BK202" s="203">
        <f>ROUND(I202*H202,2)</f>
        <v>0</v>
      </c>
      <c r="BL202" s="13" t="s">
        <v>87</v>
      </c>
      <c r="BM202" s="13" t="s">
        <v>409</v>
      </c>
    </row>
    <row r="203" s="1" customFormat="1" ht="14.4" customHeight="1">
      <c r="B203" s="34"/>
      <c r="C203" s="204" t="s">
        <v>72</v>
      </c>
      <c r="D203" s="204" t="s">
        <v>358</v>
      </c>
      <c r="E203" s="205" t="s">
        <v>461</v>
      </c>
      <c r="F203" s="206" t="s">
        <v>462</v>
      </c>
      <c r="G203" s="207" t="s">
        <v>288</v>
      </c>
      <c r="H203" s="208">
        <v>1</v>
      </c>
      <c r="I203" s="209"/>
      <c r="J203" s="210">
        <f>ROUND(I203*H203,2)</f>
        <v>0</v>
      </c>
      <c r="K203" s="206" t="s">
        <v>19</v>
      </c>
      <c r="L203" s="39"/>
      <c r="M203" s="211" t="s">
        <v>19</v>
      </c>
      <c r="N203" s="212" t="s">
        <v>43</v>
      </c>
      <c r="O203" s="75"/>
      <c r="P203" s="201">
        <f>O203*H203</f>
        <v>0</v>
      </c>
      <c r="Q203" s="201">
        <v>0</v>
      </c>
      <c r="R203" s="201">
        <f>Q203*H203</f>
        <v>0</v>
      </c>
      <c r="S203" s="201">
        <v>0</v>
      </c>
      <c r="T203" s="202">
        <f>S203*H203</f>
        <v>0</v>
      </c>
      <c r="AR203" s="13" t="s">
        <v>87</v>
      </c>
      <c r="AT203" s="13" t="s">
        <v>358</v>
      </c>
      <c r="AU203" s="13" t="s">
        <v>77</v>
      </c>
      <c r="AY203" s="13" t="s">
        <v>134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13" t="s">
        <v>77</v>
      </c>
      <c r="BK203" s="203">
        <f>ROUND(I203*H203,2)</f>
        <v>0</v>
      </c>
      <c r="BL203" s="13" t="s">
        <v>87</v>
      </c>
      <c r="BM203" s="13" t="s">
        <v>411</v>
      </c>
    </row>
    <row r="204" s="1" customFormat="1" ht="14.4" customHeight="1">
      <c r="B204" s="34"/>
      <c r="C204" s="204" t="s">
        <v>72</v>
      </c>
      <c r="D204" s="204" t="s">
        <v>358</v>
      </c>
      <c r="E204" s="205" t="s">
        <v>464</v>
      </c>
      <c r="F204" s="206" t="s">
        <v>465</v>
      </c>
      <c r="G204" s="207" t="s">
        <v>288</v>
      </c>
      <c r="H204" s="208">
        <v>1</v>
      </c>
      <c r="I204" s="209"/>
      <c r="J204" s="210">
        <f>ROUND(I204*H204,2)</f>
        <v>0</v>
      </c>
      <c r="K204" s="206" t="s">
        <v>19</v>
      </c>
      <c r="L204" s="39"/>
      <c r="M204" s="211" t="s">
        <v>19</v>
      </c>
      <c r="N204" s="212" t="s">
        <v>43</v>
      </c>
      <c r="O204" s="75"/>
      <c r="P204" s="201">
        <f>O204*H204</f>
        <v>0</v>
      </c>
      <c r="Q204" s="201">
        <v>0</v>
      </c>
      <c r="R204" s="201">
        <f>Q204*H204</f>
        <v>0</v>
      </c>
      <c r="S204" s="201">
        <v>0</v>
      </c>
      <c r="T204" s="202">
        <f>S204*H204</f>
        <v>0</v>
      </c>
      <c r="AR204" s="13" t="s">
        <v>87</v>
      </c>
      <c r="AT204" s="13" t="s">
        <v>358</v>
      </c>
      <c r="AU204" s="13" t="s">
        <v>77</v>
      </c>
      <c r="AY204" s="13" t="s">
        <v>134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13" t="s">
        <v>77</v>
      </c>
      <c r="BK204" s="203">
        <f>ROUND(I204*H204,2)</f>
        <v>0</v>
      </c>
      <c r="BL204" s="13" t="s">
        <v>87</v>
      </c>
      <c r="BM204" s="13" t="s">
        <v>413</v>
      </c>
    </row>
    <row r="205" s="1" customFormat="1" ht="20.4" customHeight="1">
      <c r="B205" s="34"/>
      <c r="C205" s="204" t="s">
        <v>72</v>
      </c>
      <c r="D205" s="204" t="s">
        <v>358</v>
      </c>
      <c r="E205" s="205" t="s">
        <v>467</v>
      </c>
      <c r="F205" s="206" t="s">
        <v>294</v>
      </c>
      <c r="G205" s="207" t="s">
        <v>138</v>
      </c>
      <c r="H205" s="208">
        <v>1</v>
      </c>
      <c r="I205" s="209"/>
      <c r="J205" s="210">
        <f>ROUND(I205*H205,2)</f>
        <v>0</v>
      </c>
      <c r="K205" s="206" t="s">
        <v>19</v>
      </c>
      <c r="L205" s="39"/>
      <c r="M205" s="211" t="s">
        <v>19</v>
      </c>
      <c r="N205" s="212" t="s">
        <v>43</v>
      </c>
      <c r="O205" s="75"/>
      <c r="P205" s="201">
        <f>O205*H205</f>
        <v>0</v>
      </c>
      <c r="Q205" s="201">
        <v>0</v>
      </c>
      <c r="R205" s="201">
        <f>Q205*H205</f>
        <v>0</v>
      </c>
      <c r="S205" s="201">
        <v>0</v>
      </c>
      <c r="T205" s="202">
        <f>S205*H205</f>
        <v>0</v>
      </c>
      <c r="AR205" s="13" t="s">
        <v>87</v>
      </c>
      <c r="AT205" s="13" t="s">
        <v>358</v>
      </c>
      <c r="AU205" s="13" t="s">
        <v>77</v>
      </c>
      <c r="AY205" s="13" t="s">
        <v>134</v>
      </c>
      <c r="BE205" s="203">
        <f>IF(N205="základní",J205,0)</f>
        <v>0</v>
      </c>
      <c r="BF205" s="203">
        <f>IF(N205="snížená",J205,0)</f>
        <v>0</v>
      </c>
      <c r="BG205" s="203">
        <f>IF(N205="zákl. přenesená",J205,0)</f>
        <v>0</v>
      </c>
      <c r="BH205" s="203">
        <f>IF(N205="sníž. přenesená",J205,0)</f>
        <v>0</v>
      </c>
      <c r="BI205" s="203">
        <f>IF(N205="nulová",J205,0)</f>
        <v>0</v>
      </c>
      <c r="BJ205" s="13" t="s">
        <v>77</v>
      </c>
      <c r="BK205" s="203">
        <f>ROUND(I205*H205,2)</f>
        <v>0</v>
      </c>
      <c r="BL205" s="13" t="s">
        <v>87</v>
      </c>
      <c r="BM205" s="13" t="s">
        <v>415</v>
      </c>
    </row>
    <row r="206" s="9" customFormat="1" ht="25.92" customHeight="1">
      <c r="B206" s="177"/>
      <c r="C206" s="178"/>
      <c r="D206" s="179" t="s">
        <v>71</v>
      </c>
      <c r="E206" s="180" t="s">
        <v>296</v>
      </c>
      <c r="F206" s="180" t="s">
        <v>297</v>
      </c>
      <c r="G206" s="178"/>
      <c r="H206" s="178"/>
      <c r="I206" s="181"/>
      <c r="J206" s="182">
        <f>BK206</f>
        <v>0</v>
      </c>
      <c r="K206" s="178"/>
      <c r="L206" s="183"/>
      <c r="M206" s="184"/>
      <c r="N206" s="185"/>
      <c r="O206" s="185"/>
      <c r="P206" s="186">
        <f>SUM(P207:P216)</f>
        <v>0</v>
      </c>
      <c r="Q206" s="185"/>
      <c r="R206" s="186">
        <f>SUM(R207:R216)</f>
        <v>0</v>
      </c>
      <c r="S206" s="185"/>
      <c r="T206" s="187">
        <f>SUM(T207:T216)</f>
        <v>0</v>
      </c>
      <c r="AR206" s="188" t="s">
        <v>77</v>
      </c>
      <c r="AT206" s="189" t="s">
        <v>71</v>
      </c>
      <c r="AU206" s="189" t="s">
        <v>72</v>
      </c>
      <c r="AY206" s="188" t="s">
        <v>134</v>
      </c>
      <c r="BK206" s="190">
        <f>SUM(BK207:BK216)</f>
        <v>0</v>
      </c>
    </row>
    <row r="207" s="1" customFormat="1" ht="14.4" customHeight="1">
      <c r="B207" s="34"/>
      <c r="C207" s="204" t="s">
        <v>72</v>
      </c>
      <c r="D207" s="204" t="s">
        <v>358</v>
      </c>
      <c r="E207" s="205" t="s">
        <v>469</v>
      </c>
      <c r="F207" s="206" t="s">
        <v>299</v>
      </c>
      <c r="G207" s="207" t="s">
        <v>138</v>
      </c>
      <c r="H207" s="208">
        <v>1</v>
      </c>
      <c r="I207" s="209"/>
      <c r="J207" s="210">
        <f>ROUND(I207*H207,2)</f>
        <v>0</v>
      </c>
      <c r="K207" s="206" t="s">
        <v>19</v>
      </c>
      <c r="L207" s="39"/>
      <c r="M207" s="211" t="s">
        <v>19</v>
      </c>
      <c r="N207" s="212" t="s">
        <v>43</v>
      </c>
      <c r="O207" s="75"/>
      <c r="P207" s="201">
        <f>O207*H207</f>
        <v>0</v>
      </c>
      <c r="Q207" s="201">
        <v>0</v>
      </c>
      <c r="R207" s="201">
        <f>Q207*H207</f>
        <v>0</v>
      </c>
      <c r="S207" s="201">
        <v>0</v>
      </c>
      <c r="T207" s="202">
        <f>S207*H207</f>
        <v>0</v>
      </c>
      <c r="AR207" s="13" t="s">
        <v>87</v>
      </c>
      <c r="AT207" s="13" t="s">
        <v>358</v>
      </c>
      <c r="AU207" s="13" t="s">
        <v>77</v>
      </c>
      <c r="AY207" s="13" t="s">
        <v>134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13" t="s">
        <v>77</v>
      </c>
      <c r="BK207" s="203">
        <f>ROUND(I207*H207,2)</f>
        <v>0</v>
      </c>
      <c r="BL207" s="13" t="s">
        <v>87</v>
      </c>
      <c r="BM207" s="13" t="s">
        <v>417</v>
      </c>
    </row>
    <row r="208" s="1" customFormat="1" ht="14.4" customHeight="1">
      <c r="B208" s="34"/>
      <c r="C208" s="204" t="s">
        <v>72</v>
      </c>
      <c r="D208" s="204" t="s">
        <v>358</v>
      </c>
      <c r="E208" s="205" t="s">
        <v>471</v>
      </c>
      <c r="F208" s="206" t="s">
        <v>302</v>
      </c>
      <c r="G208" s="207" t="s">
        <v>138</v>
      </c>
      <c r="H208" s="208">
        <v>5</v>
      </c>
      <c r="I208" s="209"/>
      <c r="J208" s="210">
        <f>ROUND(I208*H208,2)</f>
        <v>0</v>
      </c>
      <c r="K208" s="206" t="s">
        <v>19</v>
      </c>
      <c r="L208" s="39"/>
      <c r="M208" s="211" t="s">
        <v>19</v>
      </c>
      <c r="N208" s="212" t="s">
        <v>43</v>
      </c>
      <c r="O208" s="75"/>
      <c r="P208" s="201">
        <f>O208*H208</f>
        <v>0</v>
      </c>
      <c r="Q208" s="201">
        <v>0</v>
      </c>
      <c r="R208" s="201">
        <f>Q208*H208</f>
        <v>0</v>
      </c>
      <c r="S208" s="201">
        <v>0</v>
      </c>
      <c r="T208" s="202">
        <f>S208*H208</f>
        <v>0</v>
      </c>
      <c r="AR208" s="13" t="s">
        <v>87</v>
      </c>
      <c r="AT208" s="13" t="s">
        <v>358</v>
      </c>
      <c r="AU208" s="13" t="s">
        <v>77</v>
      </c>
      <c r="AY208" s="13" t="s">
        <v>134</v>
      </c>
      <c r="BE208" s="203">
        <f>IF(N208="základní",J208,0)</f>
        <v>0</v>
      </c>
      <c r="BF208" s="203">
        <f>IF(N208="snížená",J208,0)</f>
        <v>0</v>
      </c>
      <c r="BG208" s="203">
        <f>IF(N208="zákl. přenesená",J208,0)</f>
        <v>0</v>
      </c>
      <c r="BH208" s="203">
        <f>IF(N208="sníž. přenesená",J208,0)</f>
        <v>0</v>
      </c>
      <c r="BI208" s="203">
        <f>IF(N208="nulová",J208,0)</f>
        <v>0</v>
      </c>
      <c r="BJ208" s="13" t="s">
        <v>77</v>
      </c>
      <c r="BK208" s="203">
        <f>ROUND(I208*H208,2)</f>
        <v>0</v>
      </c>
      <c r="BL208" s="13" t="s">
        <v>87</v>
      </c>
      <c r="BM208" s="13" t="s">
        <v>419</v>
      </c>
    </row>
    <row r="209" s="1" customFormat="1" ht="14.4" customHeight="1">
      <c r="B209" s="34"/>
      <c r="C209" s="204" t="s">
        <v>72</v>
      </c>
      <c r="D209" s="204" t="s">
        <v>358</v>
      </c>
      <c r="E209" s="205" t="s">
        <v>473</v>
      </c>
      <c r="F209" s="206" t="s">
        <v>305</v>
      </c>
      <c r="G209" s="207" t="s">
        <v>138</v>
      </c>
      <c r="H209" s="208">
        <v>1</v>
      </c>
      <c r="I209" s="209"/>
      <c r="J209" s="210">
        <f>ROUND(I209*H209,2)</f>
        <v>0</v>
      </c>
      <c r="K209" s="206" t="s">
        <v>19</v>
      </c>
      <c r="L209" s="39"/>
      <c r="M209" s="211" t="s">
        <v>19</v>
      </c>
      <c r="N209" s="212" t="s">
        <v>43</v>
      </c>
      <c r="O209" s="75"/>
      <c r="P209" s="201">
        <f>O209*H209</f>
        <v>0</v>
      </c>
      <c r="Q209" s="201">
        <v>0</v>
      </c>
      <c r="R209" s="201">
        <f>Q209*H209</f>
        <v>0</v>
      </c>
      <c r="S209" s="201">
        <v>0</v>
      </c>
      <c r="T209" s="202">
        <f>S209*H209</f>
        <v>0</v>
      </c>
      <c r="AR209" s="13" t="s">
        <v>87</v>
      </c>
      <c r="AT209" s="13" t="s">
        <v>358</v>
      </c>
      <c r="AU209" s="13" t="s">
        <v>77</v>
      </c>
      <c r="AY209" s="13" t="s">
        <v>134</v>
      </c>
      <c r="BE209" s="203">
        <f>IF(N209="základní",J209,0)</f>
        <v>0</v>
      </c>
      <c r="BF209" s="203">
        <f>IF(N209="snížená",J209,0)</f>
        <v>0</v>
      </c>
      <c r="BG209" s="203">
        <f>IF(N209="zákl. přenesená",J209,0)</f>
        <v>0</v>
      </c>
      <c r="BH209" s="203">
        <f>IF(N209="sníž. přenesená",J209,0)</f>
        <v>0</v>
      </c>
      <c r="BI209" s="203">
        <f>IF(N209="nulová",J209,0)</f>
        <v>0</v>
      </c>
      <c r="BJ209" s="13" t="s">
        <v>77</v>
      </c>
      <c r="BK209" s="203">
        <f>ROUND(I209*H209,2)</f>
        <v>0</v>
      </c>
      <c r="BL209" s="13" t="s">
        <v>87</v>
      </c>
      <c r="BM209" s="13" t="s">
        <v>422</v>
      </c>
    </row>
    <row r="210" s="1" customFormat="1" ht="20.4" customHeight="1">
      <c r="B210" s="34"/>
      <c r="C210" s="204" t="s">
        <v>72</v>
      </c>
      <c r="D210" s="204" t="s">
        <v>358</v>
      </c>
      <c r="E210" s="205" t="s">
        <v>475</v>
      </c>
      <c r="F210" s="206" t="s">
        <v>308</v>
      </c>
      <c r="G210" s="207" t="s">
        <v>138</v>
      </c>
      <c r="H210" s="208">
        <v>4</v>
      </c>
      <c r="I210" s="209"/>
      <c r="J210" s="210">
        <f>ROUND(I210*H210,2)</f>
        <v>0</v>
      </c>
      <c r="K210" s="206" t="s">
        <v>19</v>
      </c>
      <c r="L210" s="39"/>
      <c r="M210" s="211" t="s">
        <v>19</v>
      </c>
      <c r="N210" s="212" t="s">
        <v>43</v>
      </c>
      <c r="O210" s="75"/>
      <c r="P210" s="201">
        <f>O210*H210</f>
        <v>0</v>
      </c>
      <c r="Q210" s="201">
        <v>0</v>
      </c>
      <c r="R210" s="201">
        <f>Q210*H210</f>
        <v>0</v>
      </c>
      <c r="S210" s="201">
        <v>0</v>
      </c>
      <c r="T210" s="202">
        <f>S210*H210</f>
        <v>0</v>
      </c>
      <c r="AR210" s="13" t="s">
        <v>87</v>
      </c>
      <c r="AT210" s="13" t="s">
        <v>358</v>
      </c>
      <c r="AU210" s="13" t="s">
        <v>77</v>
      </c>
      <c r="AY210" s="13" t="s">
        <v>134</v>
      </c>
      <c r="BE210" s="203">
        <f>IF(N210="základní",J210,0)</f>
        <v>0</v>
      </c>
      <c r="BF210" s="203">
        <f>IF(N210="snížená",J210,0)</f>
        <v>0</v>
      </c>
      <c r="BG210" s="203">
        <f>IF(N210="zákl. přenesená",J210,0)</f>
        <v>0</v>
      </c>
      <c r="BH210" s="203">
        <f>IF(N210="sníž. přenesená",J210,0)</f>
        <v>0</v>
      </c>
      <c r="BI210" s="203">
        <f>IF(N210="nulová",J210,0)</f>
        <v>0</v>
      </c>
      <c r="BJ210" s="13" t="s">
        <v>77</v>
      </c>
      <c r="BK210" s="203">
        <f>ROUND(I210*H210,2)</f>
        <v>0</v>
      </c>
      <c r="BL210" s="13" t="s">
        <v>87</v>
      </c>
      <c r="BM210" s="13" t="s">
        <v>424</v>
      </c>
    </row>
    <row r="211" s="1" customFormat="1" ht="14.4" customHeight="1">
      <c r="B211" s="34"/>
      <c r="C211" s="204" t="s">
        <v>72</v>
      </c>
      <c r="D211" s="204" t="s">
        <v>358</v>
      </c>
      <c r="E211" s="205" t="s">
        <v>477</v>
      </c>
      <c r="F211" s="206" t="s">
        <v>311</v>
      </c>
      <c r="G211" s="207" t="s">
        <v>138</v>
      </c>
      <c r="H211" s="208">
        <v>1</v>
      </c>
      <c r="I211" s="209"/>
      <c r="J211" s="210">
        <f>ROUND(I211*H211,2)</f>
        <v>0</v>
      </c>
      <c r="K211" s="206" t="s">
        <v>19</v>
      </c>
      <c r="L211" s="39"/>
      <c r="M211" s="211" t="s">
        <v>19</v>
      </c>
      <c r="N211" s="212" t="s">
        <v>43</v>
      </c>
      <c r="O211" s="75"/>
      <c r="P211" s="201">
        <f>O211*H211</f>
        <v>0</v>
      </c>
      <c r="Q211" s="201">
        <v>0</v>
      </c>
      <c r="R211" s="201">
        <f>Q211*H211</f>
        <v>0</v>
      </c>
      <c r="S211" s="201">
        <v>0</v>
      </c>
      <c r="T211" s="202">
        <f>S211*H211</f>
        <v>0</v>
      </c>
      <c r="AR211" s="13" t="s">
        <v>87</v>
      </c>
      <c r="AT211" s="13" t="s">
        <v>358</v>
      </c>
      <c r="AU211" s="13" t="s">
        <v>77</v>
      </c>
      <c r="AY211" s="13" t="s">
        <v>134</v>
      </c>
      <c r="BE211" s="203">
        <f>IF(N211="základní",J211,0)</f>
        <v>0</v>
      </c>
      <c r="BF211" s="203">
        <f>IF(N211="snížená",J211,0)</f>
        <v>0</v>
      </c>
      <c r="BG211" s="203">
        <f>IF(N211="zákl. přenesená",J211,0)</f>
        <v>0</v>
      </c>
      <c r="BH211" s="203">
        <f>IF(N211="sníž. přenesená",J211,0)</f>
        <v>0</v>
      </c>
      <c r="BI211" s="203">
        <f>IF(N211="nulová",J211,0)</f>
        <v>0</v>
      </c>
      <c r="BJ211" s="13" t="s">
        <v>77</v>
      </c>
      <c r="BK211" s="203">
        <f>ROUND(I211*H211,2)</f>
        <v>0</v>
      </c>
      <c r="BL211" s="13" t="s">
        <v>87</v>
      </c>
      <c r="BM211" s="13" t="s">
        <v>427</v>
      </c>
    </row>
    <row r="212" s="1" customFormat="1" ht="30.6" customHeight="1">
      <c r="B212" s="34"/>
      <c r="C212" s="204" t="s">
        <v>72</v>
      </c>
      <c r="D212" s="204" t="s">
        <v>358</v>
      </c>
      <c r="E212" s="205" t="s">
        <v>635</v>
      </c>
      <c r="F212" s="206" t="s">
        <v>278</v>
      </c>
      <c r="G212" s="207" t="s">
        <v>138</v>
      </c>
      <c r="H212" s="208">
        <v>1</v>
      </c>
      <c r="I212" s="209"/>
      <c r="J212" s="210">
        <f>ROUND(I212*H212,2)</f>
        <v>0</v>
      </c>
      <c r="K212" s="206" t="s">
        <v>19</v>
      </c>
      <c r="L212" s="39"/>
      <c r="M212" s="211" t="s">
        <v>19</v>
      </c>
      <c r="N212" s="212" t="s">
        <v>43</v>
      </c>
      <c r="O212" s="75"/>
      <c r="P212" s="201">
        <f>O212*H212</f>
        <v>0</v>
      </c>
      <c r="Q212" s="201">
        <v>0</v>
      </c>
      <c r="R212" s="201">
        <f>Q212*H212</f>
        <v>0</v>
      </c>
      <c r="S212" s="201">
        <v>0</v>
      </c>
      <c r="T212" s="202">
        <f>S212*H212</f>
        <v>0</v>
      </c>
      <c r="AR212" s="13" t="s">
        <v>87</v>
      </c>
      <c r="AT212" s="13" t="s">
        <v>358</v>
      </c>
      <c r="AU212" s="13" t="s">
        <v>77</v>
      </c>
      <c r="AY212" s="13" t="s">
        <v>134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13" t="s">
        <v>77</v>
      </c>
      <c r="BK212" s="203">
        <f>ROUND(I212*H212,2)</f>
        <v>0</v>
      </c>
      <c r="BL212" s="13" t="s">
        <v>87</v>
      </c>
      <c r="BM212" s="13" t="s">
        <v>429</v>
      </c>
    </row>
    <row r="213" s="1" customFormat="1" ht="14.4" customHeight="1">
      <c r="B213" s="34"/>
      <c r="C213" s="204" t="s">
        <v>72</v>
      </c>
      <c r="D213" s="204" t="s">
        <v>358</v>
      </c>
      <c r="E213" s="205" t="s">
        <v>480</v>
      </c>
      <c r="F213" s="206" t="s">
        <v>315</v>
      </c>
      <c r="G213" s="207" t="s">
        <v>138</v>
      </c>
      <c r="H213" s="208">
        <v>4</v>
      </c>
      <c r="I213" s="209"/>
      <c r="J213" s="210">
        <f>ROUND(I213*H213,2)</f>
        <v>0</v>
      </c>
      <c r="K213" s="206" t="s">
        <v>19</v>
      </c>
      <c r="L213" s="39"/>
      <c r="M213" s="211" t="s">
        <v>19</v>
      </c>
      <c r="N213" s="212" t="s">
        <v>43</v>
      </c>
      <c r="O213" s="75"/>
      <c r="P213" s="201">
        <f>O213*H213</f>
        <v>0</v>
      </c>
      <c r="Q213" s="201">
        <v>0</v>
      </c>
      <c r="R213" s="201">
        <f>Q213*H213</f>
        <v>0</v>
      </c>
      <c r="S213" s="201">
        <v>0</v>
      </c>
      <c r="T213" s="202">
        <f>S213*H213</f>
        <v>0</v>
      </c>
      <c r="AR213" s="13" t="s">
        <v>87</v>
      </c>
      <c r="AT213" s="13" t="s">
        <v>358</v>
      </c>
      <c r="AU213" s="13" t="s">
        <v>77</v>
      </c>
      <c r="AY213" s="13" t="s">
        <v>134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13" t="s">
        <v>77</v>
      </c>
      <c r="BK213" s="203">
        <f>ROUND(I213*H213,2)</f>
        <v>0</v>
      </c>
      <c r="BL213" s="13" t="s">
        <v>87</v>
      </c>
      <c r="BM213" s="13" t="s">
        <v>431</v>
      </c>
    </row>
    <row r="214" s="1" customFormat="1" ht="14.4" customHeight="1">
      <c r="B214" s="34"/>
      <c r="C214" s="204" t="s">
        <v>72</v>
      </c>
      <c r="D214" s="204" t="s">
        <v>358</v>
      </c>
      <c r="E214" s="205" t="s">
        <v>482</v>
      </c>
      <c r="F214" s="206" t="s">
        <v>318</v>
      </c>
      <c r="G214" s="207" t="s">
        <v>138</v>
      </c>
      <c r="H214" s="208">
        <v>7</v>
      </c>
      <c r="I214" s="209"/>
      <c r="J214" s="210">
        <f>ROUND(I214*H214,2)</f>
        <v>0</v>
      </c>
      <c r="K214" s="206" t="s">
        <v>19</v>
      </c>
      <c r="L214" s="39"/>
      <c r="M214" s="211" t="s">
        <v>19</v>
      </c>
      <c r="N214" s="212" t="s">
        <v>43</v>
      </c>
      <c r="O214" s="75"/>
      <c r="P214" s="201">
        <f>O214*H214</f>
        <v>0</v>
      </c>
      <c r="Q214" s="201">
        <v>0</v>
      </c>
      <c r="R214" s="201">
        <f>Q214*H214</f>
        <v>0</v>
      </c>
      <c r="S214" s="201">
        <v>0</v>
      </c>
      <c r="T214" s="202">
        <f>S214*H214</f>
        <v>0</v>
      </c>
      <c r="AR214" s="13" t="s">
        <v>87</v>
      </c>
      <c r="AT214" s="13" t="s">
        <v>358</v>
      </c>
      <c r="AU214" s="13" t="s">
        <v>77</v>
      </c>
      <c r="AY214" s="13" t="s">
        <v>134</v>
      </c>
      <c r="BE214" s="203">
        <f>IF(N214="základní",J214,0)</f>
        <v>0</v>
      </c>
      <c r="BF214" s="203">
        <f>IF(N214="snížená",J214,0)</f>
        <v>0</v>
      </c>
      <c r="BG214" s="203">
        <f>IF(N214="zákl. přenesená",J214,0)</f>
        <v>0</v>
      </c>
      <c r="BH214" s="203">
        <f>IF(N214="sníž. přenesená",J214,0)</f>
        <v>0</v>
      </c>
      <c r="BI214" s="203">
        <f>IF(N214="nulová",J214,0)</f>
        <v>0</v>
      </c>
      <c r="BJ214" s="13" t="s">
        <v>77</v>
      </c>
      <c r="BK214" s="203">
        <f>ROUND(I214*H214,2)</f>
        <v>0</v>
      </c>
      <c r="BL214" s="13" t="s">
        <v>87</v>
      </c>
      <c r="BM214" s="13" t="s">
        <v>434</v>
      </c>
    </row>
    <row r="215" s="1" customFormat="1" ht="14.4" customHeight="1">
      <c r="B215" s="34"/>
      <c r="C215" s="204" t="s">
        <v>72</v>
      </c>
      <c r="D215" s="204" t="s">
        <v>358</v>
      </c>
      <c r="E215" s="205" t="s">
        <v>484</v>
      </c>
      <c r="F215" s="206" t="s">
        <v>321</v>
      </c>
      <c r="G215" s="207" t="s">
        <v>138</v>
      </c>
      <c r="H215" s="208">
        <v>7</v>
      </c>
      <c r="I215" s="209"/>
      <c r="J215" s="210">
        <f>ROUND(I215*H215,2)</f>
        <v>0</v>
      </c>
      <c r="K215" s="206" t="s">
        <v>19</v>
      </c>
      <c r="L215" s="39"/>
      <c r="M215" s="211" t="s">
        <v>19</v>
      </c>
      <c r="N215" s="212" t="s">
        <v>43</v>
      </c>
      <c r="O215" s="75"/>
      <c r="P215" s="201">
        <f>O215*H215</f>
        <v>0</v>
      </c>
      <c r="Q215" s="201">
        <v>0</v>
      </c>
      <c r="R215" s="201">
        <f>Q215*H215</f>
        <v>0</v>
      </c>
      <c r="S215" s="201">
        <v>0</v>
      </c>
      <c r="T215" s="202">
        <f>S215*H215</f>
        <v>0</v>
      </c>
      <c r="AR215" s="13" t="s">
        <v>87</v>
      </c>
      <c r="AT215" s="13" t="s">
        <v>358</v>
      </c>
      <c r="AU215" s="13" t="s">
        <v>77</v>
      </c>
      <c r="AY215" s="13" t="s">
        <v>134</v>
      </c>
      <c r="BE215" s="203">
        <f>IF(N215="základní",J215,0)</f>
        <v>0</v>
      </c>
      <c r="BF215" s="203">
        <f>IF(N215="snížená",J215,0)</f>
        <v>0</v>
      </c>
      <c r="BG215" s="203">
        <f>IF(N215="zákl. přenesená",J215,0)</f>
        <v>0</v>
      </c>
      <c r="BH215" s="203">
        <f>IF(N215="sníž. přenesená",J215,0)</f>
        <v>0</v>
      </c>
      <c r="BI215" s="203">
        <f>IF(N215="nulová",J215,0)</f>
        <v>0</v>
      </c>
      <c r="BJ215" s="13" t="s">
        <v>77</v>
      </c>
      <c r="BK215" s="203">
        <f>ROUND(I215*H215,2)</f>
        <v>0</v>
      </c>
      <c r="BL215" s="13" t="s">
        <v>87</v>
      </c>
      <c r="BM215" s="13" t="s">
        <v>436</v>
      </c>
    </row>
    <row r="216" s="1" customFormat="1" ht="14.4" customHeight="1">
      <c r="B216" s="34"/>
      <c r="C216" s="204" t="s">
        <v>72</v>
      </c>
      <c r="D216" s="204" t="s">
        <v>358</v>
      </c>
      <c r="E216" s="205" t="s">
        <v>486</v>
      </c>
      <c r="F216" s="206" t="s">
        <v>324</v>
      </c>
      <c r="G216" s="207" t="s">
        <v>138</v>
      </c>
      <c r="H216" s="208">
        <v>7</v>
      </c>
      <c r="I216" s="209"/>
      <c r="J216" s="210">
        <f>ROUND(I216*H216,2)</f>
        <v>0</v>
      </c>
      <c r="K216" s="206" t="s">
        <v>19</v>
      </c>
      <c r="L216" s="39"/>
      <c r="M216" s="211" t="s">
        <v>19</v>
      </c>
      <c r="N216" s="212" t="s">
        <v>43</v>
      </c>
      <c r="O216" s="75"/>
      <c r="P216" s="201">
        <f>O216*H216</f>
        <v>0</v>
      </c>
      <c r="Q216" s="201">
        <v>0</v>
      </c>
      <c r="R216" s="201">
        <f>Q216*H216</f>
        <v>0</v>
      </c>
      <c r="S216" s="201">
        <v>0</v>
      </c>
      <c r="T216" s="202">
        <f>S216*H216</f>
        <v>0</v>
      </c>
      <c r="AR216" s="13" t="s">
        <v>87</v>
      </c>
      <c r="AT216" s="13" t="s">
        <v>358</v>
      </c>
      <c r="AU216" s="13" t="s">
        <v>77</v>
      </c>
      <c r="AY216" s="13" t="s">
        <v>134</v>
      </c>
      <c r="BE216" s="203">
        <f>IF(N216="základní",J216,0)</f>
        <v>0</v>
      </c>
      <c r="BF216" s="203">
        <f>IF(N216="snížená",J216,0)</f>
        <v>0</v>
      </c>
      <c r="BG216" s="203">
        <f>IF(N216="zákl. přenesená",J216,0)</f>
        <v>0</v>
      </c>
      <c r="BH216" s="203">
        <f>IF(N216="sníž. přenesená",J216,0)</f>
        <v>0</v>
      </c>
      <c r="BI216" s="203">
        <f>IF(N216="nulová",J216,0)</f>
        <v>0</v>
      </c>
      <c r="BJ216" s="13" t="s">
        <v>77</v>
      </c>
      <c r="BK216" s="203">
        <f>ROUND(I216*H216,2)</f>
        <v>0</v>
      </c>
      <c r="BL216" s="13" t="s">
        <v>87</v>
      </c>
      <c r="BM216" s="13" t="s">
        <v>438</v>
      </c>
    </row>
    <row r="217" s="9" customFormat="1" ht="25.92" customHeight="1">
      <c r="B217" s="177"/>
      <c r="C217" s="178"/>
      <c r="D217" s="179" t="s">
        <v>71</v>
      </c>
      <c r="E217" s="180" t="s">
        <v>326</v>
      </c>
      <c r="F217" s="180" t="s">
        <v>327</v>
      </c>
      <c r="G217" s="178"/>
      <c r="H217" s="178"/>
      <c r="I217" s="181"/>
      <c r="J217" s="182">
        <f>BK217</f>
        <v>0</v>
      </c>
      <c r="K217" s="178"/>
      <c r="L217" s="183"/>
      <c r="M217" s="184"/>
      <c r="N217" s="185"/>
      <c r="O217" s="185"/>
      <c r="P217" s="186">
        <f>SUM(P218:P233)</f>
        <v>0</v>
      </c>
      <c r="Q217" s="185"/>
      <c r="R217" s="186">
        <f>SUM(R218:R233)</f>
        <v>0</v>
      </c>
      <c r="S217" s="185"/>
      <c r="T217" s="187">
        <f>SUM(T218:T233)</f>
        <v>0</v>
      </c>
      <c r="AR217" s="188" t="s">
        <v>77</v>
      </c>
      <c r="AT217" s="189" t="s">
        <v>71</v>
      </c>
      <c r="AU217" s="189" t="s">
        <v>72</v>
      </c>
      <c r="AY217" s="188" t="s">
        <v>134</v>
      </c>
      <c r="BK217" s="190">
        <f>SUM(BK218:BK233)</f>
        <v>0</v>
      </c>
    </row>
    <row r="218" s="1" customFormat="1" ht="14.4" customHeight="1">
      <c r="B218" s="34"/>
      <c r="C218" s="204" t="s">
        <v>72</v>
      </c>
      <c r="D218" s="204" t="s">
        <v>358</v>
      </c>
      <c r="E218" s="205" t="s">
        <v>488</v>
      </c>
      <c r="F218" s="206" t="s">
        <v>489</v>
      </c>
      <c r="G218" s="207" t="s">
        <v>150</v>
      </c>
      <c r="H218" s="208">
        <v>10</v>
      </c>
      <c r="I218" s="209"/>
      <c r="J218" s="210">
        <f>ROUND(I218*H218,2)</f>
        <v>0</v>
      </c>
      <c r="K218" s="206" t="s">
        <v>19</v>
      </c>
      <c r="L218" s="39"/>
      <c r="M218" s="211" t="s">
        <v>19</v>
      </c>
      <c r="N218" s="212" t="s">
        <v>43</v>
      </c>
      <c r="O218" s="75"/>
      <c r="P218" s="201">
        <f>O218*H218</f>
        <v>0</v>
      </c>
      <c r="Q218" s="201">
        <v>0</v>
      </c>
      <c r="R218" s="201">
        <f>Q218*H218</f>
        <v>0</v>
      </c>
      <c r="S218" s="201">
        <v>0</v>
      </c>
      <c r="T218" s="202">
        <f>S218*H218</f>
        <v>0</v>
      </c>
      <c r="AR218" s="13" t="s">
        <v>87</v>
      </c>
      <c r="AT218" s="13" t="s">
        <v>358</v>
      </c>
      <c r="AU218" s="13" t="s">
        <v>77</v>
      </c>
      <c r="AY218" s="13" t="s">
        <v>134</v>
      </c>
      <c r="BE218" s="203">
        <f>IF(N218="základní",J218,0)</f>
        <v>0</v>
      </c>
      <c r="BF218" s="203">
        <f>IF(N218="snížená",J218,0)</f>
        <v>0</v>
      </c>
      <c r="BG218" s="203">
        <f>IF(N218="zákl. přenesená",J218,0)</f>
        <v>0</v>
      </c>
      <c r="BH218" s="203">
        <f>IF(N218="sníž. přenesená",J218,0)</f>
        <v>0</v>
      </c>
      <c r="BI218" s="203">
        <f>IF(N218="nulová",J218,0)</f>
        <v>0</v>
      </c>
      <c r="BJ218" s="13" t="s">
        <v>77</v>
      </c>
      <c r="BK218" s="203">
        <f>ROUND(I218*H218,2)</f>
        <v>0</v>
      </c>
      <c r="BL218" s="13" t="s">
        <v>87</v>
      </c>
      <c r="BM218" s="13" t="s">
        <v>440</v>
      </c>
    </row>
    <row r="219" s="1" customFormat="1" ht="14.4" customHeight="1">
      <c r="B219" s="34"/>
      <c r="C219" s="204" t="s">
        <v>72</v>
      </c>
      <c r="D219" s="204" t="s">
        <v>358</v>
      </c>
      <c r="E219" s="205" t="s">
        <v>491</v>
      </c>
      <c r="F219" s="206" t="s">
        <v>492</v>
      </c>
      <c r="G219" s="207" t="s">
        <v>150</v>
      </c>
      <c r="H219" s="208">
        <v>110</v>
      </c>
      <c r="I219" s="209"/>
      <c r="J219" s="210">
        <f>ROUND(I219*H219,2)</f>
        <v>0</v>
      </c>
      <c r="K219" s="206" t="s">
        <v>19</v>
      </c>
      <c r="L219" s="39"/>
      <c r="M219" s="211" t="s">
        <v>19</v>
      </c>
      <c r="N219" s="212" t="s">
        <v>43</v>
      </c>
      <c r="O219" s="75"/>
      <c r="P219" s="201">
        <f>O219*H219</f>
        <v>0</v>
      </c>
      <c r="Q219" s="201">
        <v>0</v>
      </c>
      <c r="R219" s="201">
        <f>Q219*H219</f>
        <v>0</v>
      </c>
      <c r="S219" s="201">
        <v>0</v>
      </c>
      <c r="T219" s="202">
        <f>S219*H219</f>
        <v>0</v>
      </c>
      <c r="AR219" s="13" t="s">
        <v>87</v>
      </c>
      <c r="AT219" s="13" t="s">
        <v>358</v>
      </c>
      <c r="AU219" s="13" t="s">
        <v>77</v>
      </c>
      <c r="AY219" s="13" t="s">
        <v>134</v>
      </c>
      <c r="BE219" s="203">
        <f>IF(N219="základní",J219,0)</f>
        <v>0</v>
      </c>
      <c r="BF219" s="203">
        <f>IF(N219="snížená",J219,0)</f>
        <v>0</v>
      </c>
      <c r="BG219" s="203">
        <f>IF(N219="zákl. přenesená",J219,0)</f>
        <v>0</v>
      </c>
      <c r="BH219" s="203">
        <f>IF(N219="sníž. přenesená",J219,0)</f>
        <v>0</v>
      </c>
      <c r="BI219" s="203">
        <f>IF(N219="nulová",J219,0)</f>
        <v>0</v>
      </c>
      <c r="BJ219" s="13" t="s">
        <v>77</v>
      </c>
      <c r="BK219" s="203">
        <f>ROUND(I219*H219,2)</f>
        <v>0</v>
      </c>
      <c r="BL219" s="13" t="s">
        <v>87</v>
      </c>
      <c r="BM219" s="13" t="s">
        <v>442</v>
      </c>
    </row>
    <row r="220" s="1" customFormat="1" ht="14.4" customHeight="1">
      <c r="B220" s="34"/>
      <c r="C220" s="204" t="s">
        <v>72</v>
      </c>
      <c r="D220" s="204" t="s">
        <v>358</v>
      </c>
      <c r="E220" s="205" t="s">
        <v>494</v>
      </c>
      <c r="F220" s="206" t="s">
        <v>329</v>
      </c>
      <c r="G220" s="207" t="s">
        <v>150</v>
      </c>
      <c r="H220" s="208">
        <v>450</v>
      </c>
      <c r="I220" s="209"/>
      <c r="J220" s="210">
        <f>ROUND(I220*H220,2)</f>
        <v>0</v>
      </c>
      <c r="K220" s="206" t="s">
        <v>19</v>
      </c>
      <c r="L220" s="39"/>
      <c r="M220" s="211" t="s">
        <v>19</v>
      </c>
      <c r="N220" s="212" t="s">
        <v>43</v>
      </c>
      <c r="O220" s="75"/>
      <c r="P220" s="201">
        <f>O220*H220</f>
        <v>0</v>
      </c>
      <c r="Q220" s="201">
        <v>0</v>
      </c>
      <c r="R220" s="201">
        <f>Q220*H220</f>
        <v>0</v>
      </c>
      <c r="S220" s="201">
        <v>0</v>
      </c>
      <c r="T220" s="202">
        <f>S220*H220</f>
        <v>0</v>
      </c>
      <c r="AR220" s="13" t="s">
        <v>87</v>
      </c>
      <c r="AT220" s="13" t="s">
        <v>358</v>
      </c>
      <c r="AU220" s="13" t="s">
        <v>77</v>
      </c>
      <c r="AY220" s="13" t="s">
        <v>134</v>
      </c>
      <c r="BE220" s="203">
        <f>IF(N220="základní",J220,0)</f>
        <v>0</v>
      </c>
      <c r="BF220" s="203">
        <f>IF(N220="snížená",J220,0)</f>
        <v>0</v>
      </c>
      <c r="BG220" s="203">
        <f>IF(N220="zákl. přenesená",J220,0)</f>
        <v>0</v>
      </c>
      <c r="BH220" s="203">
        <f>IF(N220="sníž. přenesená",J220,0)</f>
        <v>0</v>
      </c>
      <c r="BI220" s="203">
        <f>IF(N220="nulová",J220,0)</f>
        <v>0</v>
      </c>
      <c r="BJ220" s="13" t="s">
        <v>77</v>
      </c>
      <c r="BK220" s="203">
        <f>ROUND(I220*H220,2)</f>
        <v>0</v>
      </c>
      <c r="BL220" s="13" t="s">
        <v>87</v>
      </c>
      <c r="BM220" s="13" t="s">
        <v>445</v>
      </c>
    </row>
    <row r="221" s="1" customFormat="1" ht="14.4" customHeight="1">
      <c r="B221" s="34"/>
      <c r="C221" s="204" t="s">
        <v>72</v>
      </c>
      <c r="D221" s="204" t="s">
        <v>358</v>
      </c>
      <c r="E221" s="205" t="s">
        <v>496</v>
      </c>
      <c r="F221" s="206" t="s">
        <v>497</v>
      </c>
      <c r="G221" s="207" t="s">
        <v>150</v>
      </c>
      <c r="H221" s="208">
        <v>450</v>
      </c>
      <c r="I221" s="209"/>
      <c r="J221" s="210">
        <f>ROUND(I221*H221,2)</f>
        <v>0</v>
      </c>
      <c r="K221" s="206" t="s">
        <v>19</v>
      </c>
      <c r="L221" s="39"/>
      <c r="M221" s="211" t="s">
        <v>19</v>
      </c>
      <c r="N221" s="212" t="s">
        <v>43</v>
      </c>
      <c r="O221" s="75"/>
      <c r="P221" s="201">
        <f>O221*H221</f>
        <v>0</v>
      </c>
      <c r="Q221" s="201">
        <v>0</v>
      </c>
      <c r="R221" s="201">
        <f>Q221*H221</f>
        <v>0</v>
      </c>
      <c r="S221" s="201">
        <v>0</v>
      </c>
      <c r="T221" s="202">
        <f>S221*H221</f>
        <v>0</v>
      </c>
      <c r="AR221" s="13" t="s">
        <v>87</v>
      </c>
      <c r="AT221" s="13" t="s">
        <v>358</v>
      </c>
      <c r="AU221" s="13" t="s">
        <v>77</v>
      </c>
      <c r="AY221" s="13" t="s">
        <v>134</v>
      </c>
      <c r="BE221" s="203">
        <f>IF(N221="základní",J221,0)</f>
        <v>0</v>
      </c>
      <c r="BF221" s="203">
        <f>IF(N221="snížená",J221,0)</f>
        <v>0</v>
      </c>
      <c r="BG221" s="203">
        <f>IF(N221="zákl. přenesená",J221,0)</f>
        <v>0</v>
      </c>
      <c r="BH221" s="203">
        <f>IF(N221="sníž. přenesená",J221,0)</f>
        <v>0</v>
      </c>
      <c r="BI221" s="203">
        <f>IF(N221="nulová",J221,0)</f>
        <v>0</v>
      </c>
      <c r="BJ221" s="13" t="s">
        <v>77</v>
      </c>
      <c r="BK221" s="203">
        <f>ROUND(I221*H221,2)</f>
        <v>0</v>
      </c>
      <c r="BL221" s="13" t="s">
        <v>87</v>
      </c>
      <c r="BM221" s="13" t="s">
        <v>447</v>
      </c>
    </row>
    <row r="222" s="1" customFormat="1" ht="14.4" customHeight="1">
      <c r="B222" s="34"/>
      <c r="C222" s="204" t="s">
        <v>72</v>
      </c>
      <c r="D222" s="204" t="s">
        <v>358</v>
      </c>
      <c r="E222" s="205" t="s">
        <v>499</v>
      </c>
      <c r="F222" s="206" t="s">
        <v>500</v>
      </c>
      <c r="G222" s="207" t="s">
        <v>150</v>
      </c>
      <c r="H222" s="208">
        <v>650</v>
      </c>
      <c r="I222" s="209"/>
      <c r="J222" s="210">
        <f>ROUND(I222*H222,2)</f>
        <v>0</v>
      </c>
      <c r="K222" s="206" t="s">
        <v>19</v>
      </c>
      <c r="L222" s="39"/>
      <c r="M222" s="211" t="s">
        <v>19</v>
      </c>
      <c r="N222" s="212" t="s">
        <v>43</v>
      </c>
      <c r="O222" s="75"/>
      <c r="P222" s="201">
        <f>O222*H222</f>
        <v>0</v>
      </c>
      <c r="Q222" s="201">
        <v>0</v>
      </c>
      <c r="R222" s="201">
        <f>Q222*H222</f>
        <v>0</v>
      </c>
      <c r="S222" s="201">
        <v>0</v>
      </c>
      <c r="T222" s="202">
        <f>S222*H222</f>
        <v>0</v>
      </c>
      <c r="AR222" s="13" t="s">
        <v>87</v>
      </c>
      <c r="AT222" s="13" t="s">
        <v>358</v>
      </c>
      <c r="AU222" s="13" t="s">
        <v>77</v>
      </c>
      <c r="AY222" s="13" t="s">
        <v>134</v>
      </c>
      <c r="BE222" s="203">
        <f>IF(N222="základní",J222,0)</f>
        <v>0</v>
      </c>
      <c r="BF222" s="203">
        <f>IF(N222="snížená",J222,0)</f>
        <v>0</v>
      </c>
      <c r="BG222" s="203">
        <f>IF(N222="zákl. přenesená",J222,0)</f>
        <v>0</v>
      </c>
      <c r="BH222" s="203">
        <f>IF(N222="sníž. přenesená",J222,0)</f>
        <v>0</v>
      </c>
      <c r="BI222" s="203">
        <f>IF(N222="nulová",J222,0)</f>
        <v>0</v>
      </c>
      <c r="BJ222" s="13" t="s">
        <v>77</v>
      </c>
      <c r="BK222" s="203">
        <f>ROUND(I222*H222,2)</f>
        <v>0</v>
      </c>
      <c r="BL222" s="13" t="s">
        <v>87</v>
      </c>
      <c r="BM222" s="13" t="s">
        <v>448</v>
      </c>
    </row>
    <row r="223" s="1" customFormat="1" ht="14.4" customHeight="1">
      <c r="B223" s="34"/>
      <c r="C223" s="204" t="s">
        <v>72</v>
      </c>
      <c r="D223" s="204" t="s">
        <v>358</v>
      </c>
      <c r="E223" s="205" t="s">
        <v>575</v>
      </c>
      <c r="F223" s="206" t="s">
        <v>576</v>
      </c>
      <c r="G223" s="207" t="s">
        <v>138</v>
      </c>
      <c r="H223" s="208">
        <v>6</v>
      </c>
      <c r="I223" s="209"/>
      <c r="J223" s="210">
        <f>ROUND(I223*H223,2)</f>
        <v>0</v>
      </c>
      <c r="K223" s="206" t="s">
        <v>19</v>
      </c>
      <c r="L223" s="39"/>
      <c r="M223" s="211" t="s">
        <v>19</v>
      </c>
      <c r="N223" s="212" t="s">
        <v>43</v>
      </c>
      <c r="O223" s="75"/>
      <c r="P223" s="201">
        <f>O223*H223</f>
        <v>0</v>
      </c>
      <c r="Q223" s="201">
        <v>0</v>
      </c>
      <c r="R223" s="201">
        <f>Q223*H223</f>
        <v>0</v>
      </c>
      <c r="S223" s="201">
        <v>0</v>
      </c>
      <c r="T223" s="202">
        <f>S223*H223</f>
        <v>0</v>
      </c>
      <c r="AR223" s="13" t="s">
        <v>87</v>
      </c>
      <c r="AT223" s="13" t="s">
        <v>358</v>
      </c>
      <c r="AU223" s="13" t="s">
        <v>77</v>
      </c>
      <c r="AY223" s="13" t="s">
        <v>134</v>
      </c>
      <c r="BE223" s="203">
        <f>IF(N223="základní",J223,0)</f>
        <v>0</v>
      </c>
      <c r="BF223" s="203">
        <f>IF(N223="snížená",J223,0)</f>
        <v>0</v>
      </c>
      <c r="BG223" s="203">
        <f>IF(N223="zákl. přenesená",J223,0)</f>
        <v>0</v>
      </c>
      <c r="BH223" s="203">
        <f>IF(N223="sníž. přenesená",J223,0)</f>
        <v>0</v>
      </c>
      <c r="BI223" s="203">
        <f>IF(N223="nulová",J223,0)</f>
        <v>0</v>
      </c>
      <c r="BJ223" s="13" t="s">
        <v>77</v>
      </c>
      <c r="BK223" s="203">
        <f>ROUND(I223*H223,2)</f>
        <v>0</v>
      </c>
      <c r="BL223" s="13" t="s">
        <v>87</v>
      </c>
      <c r="BM223" s="13" t="s">
        <v>449</v>
      </c>
    </row>
    <row r="224" s="1" customFormat="1" ht="14.4" customHeight="1">
      <c r="B224" s="34"/>
      <c r="C224" s="204" t="s">
        <v>72</v>
      </c>
      <c r="D224" s="204" t="s">
        <v>358</v>
      </c>
      <c r="E224" s="205" t="s">
        <v>504</v>
      </c>
      <c r="F224" s="206" t="s">
        <v>335</v>
      </c>
      <c r="G224" s="207" t="s">
        <v>138</v>
      </c>
      <c r="H224" s="208">
        <v>3</v>
      </c>
      <c r="I224" s="209"/>
      <c r="J224" s="210">
        <f>ROUND(I224*H224,2)</f>
        <v>0</v>
      </c>
      <c r="K224" s="206" t="s">
        <v>19</v>
      </c>
      <c r="L224" s="39"/>
      <c r="M224" s="211" t="s">
        <v>19</v>
      </c>
      <c r="N224" s="212" t="s">
        <v>43</v>
      </c>
      <c r="O224" s="75"/>
      <c r="P224" s="201">
        <f>O224*H224</f>
        <v>0</v>
      </c>
      <c r="Q224" s="201">
        <v>0</v>
      </c>
      <c r="R224" s="201">
        <f>Q224*H224</f>
        <v>0</v>
      </c>
      <c r="S224" s="201">
        <v>0</v>
      </c>
      <c r="T224" s="202">
        <f>S224*H224</f>
        <v>0</v>
      </c>
      <c r="AR224" s="13" t="s">
        <v>87</v>
      </c>
      <c r="AT224" s="13" t="s">
        <v>358</v>
      </c>
      <c r="AU224" s="13" t="s">
        <v>77</v>
      </c>
      <c r="AY224" s="13" t="s">
        <v>134</v>
      </c>
      <c r="BE224" s="203">
        <f>IF(N224="základní",J224,0)</f>
        <v>0</v>
      </c>
      <c r="BF224" s="203">
        <f>IF(N224="snížená",J224,0)</f>
        <v>0</v>
      </c>
      <c r="BG224" s="203">
        <f>IF(N224="zákl. přenesená",J224,0)</f>
        <v>0</v>
      </c>
      <c r="BH224" s="203">
        <f>IF(N224="sníž. přenesená",J224,0)</f>
        <v>0</v>
      </c>
      <c r="BI224" s="203">
        <f>IF(N224="nulová",J224,0)</f>
        <v>0</v>
      </c>
      <c r="BJ224" s="13" t="s">
        <v>77</v>
      </c>
      <c r="BK224" s="203">
        <f>ROUND(I224*H224,2)</f>
        <v>0</v>
      </c>
      <c r="BL224" s="13" t="s">
        <v>87</v>
      </c>
      <c r="BM224" s="13" t="s">
        <v>450</v>
      </c>
    </row>
    <row r="225" s="1" customFormat="1" ht="14.4" customHeight="1">
      <c r="B225" s="34"/>
      <c r="C225" s="204" t="s">
        <v>72</v>
      </c>
      <c r="D225" s="204" t="s">
        <v>358</v>
      </c>
      <c r="E225" s="205" t="s">
        <v>506</v>
      </c>
      <c r="F225" s="206" t="s">
        <v>507</v>
      </c>
      <c r="G225" s="207" t="s">
        <v>150</v>
      </c>
      <c r="H225" s="208">
        <v>20</v>
      </c>
      <c r="I225" s="209"/>
      <c r="J225" s="210">
        <f>ROUND(I225*H225,2)</f>
        <v>0</v>
      </c>
      <c r="K225" s="206" t="s">
        <v>19</v>
      </c>
      <c r="L225" s="39"/>
      <c r="M225" s="211" t="s">
        <v>19</v>
      </c>
      <c r="N225" s="212" t="s">
        <v>43</v>
      </c>
      <c r="O225" s="75"/>
      <c r="P225" s="201">
        <f>O225*H225</f>
        <v>0</v>
      </c>
      <c r="Q225" s="201">
        <v>0</v>
      </c>
      <c r="R225" s="201">
        <f>Q225*H225</f>
        <v>0</v>
      </c>
      <c r="S225" s="201">
        <v>0</v>
      </c>
      <c r="T225" s="202">
        <f>S225*H225</f>
        <v>0</v>
      </c>
      <c r="AR225" s="13" t="s">
        <v>87</v>
      </c>
      <c r="AT225" s="13" t="s">
        <v>358</v>
      </c>
      <c r="AU225" s="13" t="s">
        <v>77</v>
      </c>
      <c r="AY225" s="13" t="s">
        <v>134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13" t="s">
        <v>77</v>
      </c>
      <c r="BK225" s="203">
        <f>ROUND(I225*H225,2)</f>
        <v>0</v>
      </c>
      <c r="BL225" s="13" t="s">
        <v>87</v>
      </c>
      <c r="BM225" s="13" t="s">
        <v>452</v>
      </c>
    </row>
    <row r="226" s="1" customFormat="1" ht="14.4" customHeight="1">
      <c r="B226" s="34"/>
      <c r="C226" s="204" t="s">
        <v>72</v>
      </c>
      <c r="D226" s="204" t="s">
        <v>358</v>
      </c>
      <c r="E226" s="205" t="s">
        <v>509</v>
      </c>
      <c r="F226" s="206" t="s">
        <v>338</v>
      </c>
      <c r="G226" s="207" t="s">
        <v>150</v>
      </c>
      <c r="H226" s="208">
        <v>20</v>
      </c>
      <c r="I226" s="209"/>
      <c r="J226" s="210">
        <f>ROUND(I226*H226,2)</f>
        <v>0</v>
      </c>
      <c r="K226" s="206" t="s">
        <v>19</v>
      </c>
      <c r="L226" s="39"/>
      <c r="M226" s="211" t="s">
        <v>19</v>
      </c>
      <c r="N226" s="212" t="s">
        <v>43</v>
      </c>
      <c r="O226" s="75"/>
      <c r="P226" s="201">
        <f>O226*H226</f>
        <v>0</v>
      </c>
      <c r="Q226" s="201">
        <v>0</v>
      </c>
      <c r="R226" s="201">
        <f>Q226*H226</f>
        <v>0</v>
      </c>
      <c r="S226" s="201">
        <v>0</v>
      </c>
      <c r="T226" s="202">
        <f>S226*H226</f>
        <v>0</v>
      </c>
      <c r="AR226" s="13" t="s">
        <v>87</v>
      </c>
      <c r="AT226" s="13" t="s">
        <v>358</v>
      </c>
      <c r="AU226" s="13" t="s">
        <v>77</v>
      </c>
      <c r="AY226" s="13" t="s">
        <v>134</v>
      </c>
      <c r="BE226" s="203">
        <f>IF(N226="základní",J226,0)</f>
        <v>0</v>
      </c>
      <c r="BF226" s="203">
        <f>IF(N226="snížená",J226,0)</f>
        <v>0</v>
      </c>
      <c r="BG226" s="203">
        <f>IF(N226="zákl. přenesená",J226,0)</f>
        <v>0</v>
      </c>
      <c r="BH226" s="203">
        <f>IF(N226="sníž. přenesená",J226,0)</f>
        <v>0</v>
      </c>
      <c r="BI226" s="203">
        <f>IF(N226="nulová",J226,0)</f>
        <v>0</v>
      </c>
      <c r="BJ226" s="13" t="s">
        <v>77</v>
      </c>
      <c r="BK226" s="203">
        <f>ROUND(I226*H226,2)</f>
        <v>0</v>
      </c>
      <c r="BL226" s="13" t="s">
        <v>87</v>
      </c>
      <c r="BM226" s="13" t="s">
        <v>454</v>
      </c>
    </row>
    <row r="227" s="1" customFormat="1" ht="14.4" customHeight="1">
      <c r="B227" s="34"/>
      <c r="C227" s="204" t="s">
        <v>72</v>
      </c>
      <c r="D227" s="204" t="s">
        <v>358</v>
      </c>
      <c r="E227" s="205" t="s">
        <v>511</v>
      </c>
      <c r="F227" s="206" t="s">
        <v>341</v>
      </c>
      <c r="G227" s="207" t="s">
        <v>138</v>
      </c>
      <c r="H227" s="208">
        <v>80</v>
      </c>
      <c r="I227" s="209"/>
      <c r="J227" s="210">
        <f>ROUND(I227*H227,2)</f>
        <v>0</v>
      </c>
      <c r="K227" s="206" t="s">
        <v>19</v>
      </c>
      <c r="L227" s="39"/>
      <c r="M227" s="211" t="s">
        <v>19</v>
      </c>
      <c r="N227" s="212" t="s">
        <v>43</v>
      </c>
      <c r="O227" s="75"/>
      <c r="P227" s="201">
        <f>O227*H227</f>
        <v>0</v>
      </c>
      <c r="Q227" s="201">
        <v>0</v>
      </c>
      <c r="R227" s="201">
        <f>Q227*H227</f>
        <v>0</v>
      </c>
      <c r="S227" s="201">
        <v>0</v>
      </c>
      <c r="T227" s="202">
        <f>S227*H227</f>
        <v>0</v>
      </c>
      <c r="AR227" s="13" t="s">
        <v>87</v>
      </c>
      <c r="AT227" s="13" t="s">
        <v>358</v>
      </c>
      <c r="AU227" s="13" t="s">
        <v>77</v>
      </c>
      <c r="AY227" s="13" t="s">
        <v>134</v>
      </c>
      <c r="BE227" s="203">
        <f>IF(N227="základní",J227,0)</f>
        <v>0</v>
      </c>
      <c r="BF227" s="203">
        <f>IF(N227="snížená",J227,0)</f>
        <v>0</v>
      </c>
      <c r="BG227" s="203">
        <f>IF(N227="zákl. přenesená",J227,0)</f>
        <v>0</v>
      </c>
      <c r="BH227" s="203">
        <f>IF(N227="sníž. přenesená",J227,0)</f>
        <v>0</v>
      </c>
      <c r="BI227" s="203">
        <f>IF(N227="nulová",J227,0)</f>
        <v>0</v>
      </c>
      <c r="BJ227" s="13" t="s">
        <v>77</v>
      </c>
      <c r="BK227" s="203">
        <f>ROUND(I227*H227,2)</f>
        <v>0</v>
      </c>
      <c r="BL227" s="13" t="s">
        <v>87</v>
      </c>
      <c r="BM227" s="13" t="s">
        <v>456</v>
      </c>
    </row>
    <row r="228" s="1" customFormat="1" ht="14.4" customHeight="1">
      <c r="B228" s="34"/>
      <c r="C228" s="204" t="s">
        <v>72</v>
      </c>
      <c r="D228" s="204" t="s">
        <v>358</v>
      </c>
      <c r="E228" s="205" t="s">
        <v>513</v>
      </c>
      <c r="F228" s="206" t="s">
        <v>344</v>
      </c>
      <c r="G228" s="207" t="s">
        <v>138</v>
      </c>
      <c r="H228" s="208">
        <v>12</v>
      </c>
      <c r="I228" s="209"/>
      <c r="J228" s="210">
        <f>ROUND(I228*H228,2)</f>
        <v>0</v>
      </c>
      <c r="K228" s="206" t="s">
        <v>19</v>
      </c>
      <c r="L228" s="39"/>
      <c r="M228" s="211" t="s">
        <v>19</v>
      </c>
      <c r="N228" s="212" t="s">
        <v>43</v>
      </c>
      <c r="O228" s="75"/>
      <c r="P228" s="201">
        <f>O228*H228</f>
        <v>0</v>
      </c>
      <c r="Q228" s="201">
        <v>0</v>
      </c>
      <c r="R228" s="201">
        <f>Q228*H228</f>
        <v>0</v>
      </c>
      <c r="S228" s="201">
        <v>0</v>
      </c>
      <c r="T228" s="202">
        <f>S228*H228</f>
        <v>0</v>
      </c>
      <c r="AR228" s="13" t="s">
        <v>87</v>
      </c>
      <c r="AT228" s="13" t="s">
        <v>358</v>
      </c>
      <c r="AU228" s="13" t="s">
        <v>77</v>
      </c>
      <c r="AY228" s="13" t="s">
        <v>134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13" t="s">
        <v>77</v>
      </c>
      <c r="BK228" s="203">
        <f>ROUND(I228*H228,2)</f>
        <v>0</v>
      </c>
      <c r="BL228" s="13" t="s">
        <v>87</v>
      </c>
      <c r="BM228" s="13" t="s">
        <v>458</v>
      </c>
    </row>
    <row r="229" s="1" customFormat="1" ht="14.4" customHeight="1">
      <c r="B229" s="34"/>
      <c r="C229" s="204" t="s">
        <v>72</v>
      </c>
      <c r="D229" s="204" t="s">
        <v>358</v>
      </c>
      <c r="E229" s="205" t="s">
        <v>515</v>
      </c>
      <c r="F229" s="206" t="s">
        <v>347</v>
      </c>
      <c r="G229" s="207" t="s">
        <v>150</v>
      </c>
      <c r="H229" s="208">
        <v>40</v>
      </c>
      <c r="I229" s="209"/>
      <c r="J229" s="210">
        <f>ROUND(I229*H229,2)</f>
        <v>0</v>
      </c>
      <c r="K229" s="206" t="s">
        <v>19</v>
      </c>
      <c r="L229" s="39"/>
      <c r="M229" s="211" t="s">
        <v>19</v>
      </c>
      <c r="N229" s="212" t="s">
        <v>43</v>
      </c>
      <c r="O229" s="75"/>
      <c r="P229" s="201">
        <f>O229*H229</f>
        <v>0</v>
      </c>
      <c r="Q229" s="201">
        <v>0</v>
      </c>
      <c r="R229" s="201">
        <f>Q229*H229</f>
        <v>0</v>
      </c>
      <c r="S229" s="201">
        <v>0</v>
      </c>
      <c r="T229" s="202">
        <f>S229*H229</f>
        <v>0</v>
      </c>
      <c r="AR229" s="13" t="s">
        <v>87</v>
      </c>
      <c r="AT229" s="13" t="s">
        <v>358</v>
      </c>
      <c r="AU229" s="13" t="s">
        <v>77</v>
      </c>
      <c r="AY229" s="13" t="s">
        <v>134</v>
      </c>
      <c r="BE229" s="203">
        <f>IF(N229="základní",J229,0)</f>
        <v>0</v>
      </c>
      <c r="BF229" s="203">
        <f>IF(N229="snížená",J229,0)</f>
        <v>0</v>
      </c>
      <c r="BG229" s="203">
        <f>IF(N229="zákl. přenesená",J229,0)</f>
        <v>0</v>
      </c>
      <c r="BH229" s="203">
        <f>IF(N229="sníž. přenesená",J229,0)</f>
        <v>0</v>
      </c>
      <c r="BI229" s="203">
        <f>IF(N229="nulová",J229,0)</f>
        <v>0</v>
      </c>
      <c r="BJ229" s="13" t="s">
        <v>77</v>
      </c>
      <c r="BK229" s="203">
        <f>ROUND(I229*H229,2)</f>
        <v>0</v>
      </c>
      <c r="BL229" s="13" t="s">
        <v>87</v>
      </c>
      <c r="BM229" s="13" t="s">
        <v>460</v>
      </c>
    </row>
    <row r="230" s="1" customFormat="1" ht="14.4" customHeight="1">
      <c r="B230" s="34"/>
      <c r="C230" s="204" t="s">
        <v>72</v>
      </c>
      <c r="D230" s="204" t="s">
        <v>358</v>
      </c>
      <c r="E230" s="205" t="s">
        <v>517</v>
      </c>
      <c r="F230" s="206" t="s">
        <v>350</v>
      </c>
      <c r="G230" s="207" t="s">
        <v>138</v>
      </c>
      <c r="H230" s="208">
        <v>80</v>
      </c>
      <c r="I230" s="209"/>
      <c r="J230" s="210">
        <f>ROUND(I230*H230,2)</f>
        <v>0</v>
      </c>
      <c r="K230" s="206" t="s">
        <v>19</v>
      </c>
      <c r="L230" s="39"/>
      <c r="M230" s="211" t="s">
        <v>19</v>
      </c>
      <c r="N230" s="212" t="s">
        <v>43</v>
      </c>
      <c r="O230" s="75"/>
      <c r="P230" s="201">
        <f>O230*H230</f>
        <v>0</v>
      </c>
      <c r="Q230" s="201">
        <v>0</v>
      </c>
      <c r="R230" s="201">
        <f>Q230*H230</f>
        <v>0</v>
      </c>
      <c r="S230" s="201">
        <v>0</v>
      </c>
      <c r="T230" s="202">
        <f>S230*H230</f>
        <v>0</v>
      </c>
      <c r="AR230" s="13" t="s">
        <v>87</v>
      </c>
      <c r="AT230" s="13" t="s">
        <v>358</v>
      </c>
      <c r="AU230" s="13" t="s">
        <v>77</v>
      </c>
      <c r="AY230" s="13" t="s">
        <v>134</v>
      </c>
      <c r="BE230" s="203">
        <f>IF(N230="základní",J230,0)</f>
        <v>0</v>
      </c>
      <c r="BF230" s="203">
        <f>IF(N230="snížená",J230,0)</f>
        <v>0</v>
      </c>
      <c r="BG230" s="203">
        <f>IF(N230="zákl. přenesená",J230,0)</f>
        <v>0</v>
      </c>
      <c r="BH230" s="203">
        <f>IF(N230="sníž. přenesená",J230,0)</f>
        <v>0</v>
      </c>
      <c r="BI230" s="203">
        <f>IF(N230="nulová",J230,0)</f>
        <v>0</v>
      </c>
      <c r="BJ230" s="13" t="s">
        <v>77</v>
      </c>
      <c r="BK230" s="203">
        <f>ROUND(I230*H230,2)</f>
        <v>0</v>
      </c>
      <c r="BL230" s="13" t="s">
        <v>87</v>
      </c>
      <c r="BM230" s="13" t="s">
        <v>463</v>
      </c>
    </row>
    <row r="231" s="1" customFormat="1" ht="14.4" customHeight="1">
      <c r="B231" s="34"/>
      <c r="C231" s="204" t="s">
        <v>72</v>
      </c>
      <c r="D231" s="204" t="s">
        <v>358</v>
      </c>
      <c r="E231" s="205" t="s">
        <v>519</v>
      </c>
      <c r="F231" s="206" t="s">
        <v>353</v>
      </c>
      <c r="G231" s="207" t="s">
        <v>150</v>
      </c>
      <c r="H231" s="208">
        <v>40</v>
      </c>
      <c r="I231" s="209"/>
      <c r="J231" s="210">
        <f>ROUND(I231*H231,2)</f>
        <v>0</v>
      </c>
      <c r="K231" s="206" t="s">
        <v>19</v>
      </c>
      <c r="L231" s="39"/>
      <c r="M231" s="211" t="s">
        <v>19</v>
      </c>
      <c r="N231" s="212" t="s">
        <v>43</v>
      </c>
      <c r="O231" s="75"/>
      <c r="P231" s="201">
        <f>O231*H231</f>
        <v>0</v>
      </c>
      <c r="Q231" s="201">
        <v>0</v>
      </c>
      <c r="R231" s="201">
        <f>Q231*H231</f>
        <v>0</v>
      </c>
      <c r="S231" s="201">
        <v>0</v>
      </c>
      <c r="T231" s="202">
        <f>S231*H231</f>
        <v>0</v>
      </c>
      <c r="AR231" s="13" t="s">
        <v>87</v>
      </c>
      <c r="AT231" s="13" t="s">
        <v>358</v>
      </c>
      <c r="AU231" s="13" t="s">
        <v>77</v>
      </c>
      <c r="AY231" s="13" t="s">
        <v>134</v>
      </c>
      <c r="BE231" s="203">
        <f>IF(N231="základní",J231,0)</f>
        <v>0</v>
      </c>
      <c r="BF231" s="203">
        <f>IF(N231="snížená",J231,0)</f>
        <v>0</v>
      </c>
      <c r="BG231" s="203">
        <f>IF(N231="zákl. přenesená",J231,0)</f>
        <v>0</v>
      </c>
      <c r="BH231" s="203">
        <f>IF(N231="sníž. přenesená",J231,0)</f>
        <v>0</v>
      </c>
      <c r="BI231" s="203">
        <f>IF(N231="nulová",J231,0)</f>
        <v>0</v>
      </c>
      <c r="BJ231" s="13" t="s">
        <v>77</v>
      </c>
      <c r="BK231" s="203">
        <f>ROUND(I231*H231,2)</f>
        <v>0</v>
      </c>
      <c r="BL231" s="13" t="s">
        <v>87</v>
      </c>
      <c r="BM231" s="13" t="s">
        <v>466</v>
      </c>
    </row>
    <row r="232" s="1" customFormat="1" ht="14.4" customHeight="1">
      <c r="B232" s="34"/>
      <c r="C232" s="204" t="s">
        <v>72</v>
      </c>
      <c r="D232" s="204" t="s">
        <v>358</v>
      </c>
      <c r="E232" s="205" t="s">
        <v>521</v>
      </c>
      <c r="F232" s="206" t="s">
        <v>356</v>
      </c>
      <c r="G232" s="207" t="s">
        <v>138</v>
      </c>
      <c r="H232" s="208">
        <v>200</v>
      </c>
      <c r="I232" s="209"/>
      <c r="J232" s="210">
        <f>ROUND(I232*H232,2)</f>
        <v>0</v>
      </c>
      <c r="K232" s="206" t="s">
        <v>19</v>
      </c>
      <c r="L232" s="39"/>
      <c r="M232" s="211" t="s">
        <v>19</v>
      </c>
      <c r="N232" s="212" t="s">
        <v>43</v>
      </c>
      <c r="O232" s="75"/>
      <c r="P232" s="201">
        <f>O232*H232</f>
        <v>0</v>
      </c>
      <c r="Q232" s="201">
        <v>0</v>
      </c>
      <c r="R232" s="201">
        <f>Q232*H232</f>
        <v>0</v>
      </c>
      <c r="S232" s="201">
        <v>0</v>
      </c>
      <c r="T232" s="202">
        <f>S232*H232</f>
        <v>0</v>
      </c>
      <c r="AR232" s="13" t="s">
        <v>87</v>
      </c>
      <c r="AT232" s="13" t="s">
        <v>358</v>
      </c>
      <c r="AU232" s="13" t="s">
        <v>77</v>
      </c>
      <c r="AY232" s="13" t="s">
        <v>134</v>
      </c>
      <c r="BE232" s="203">
        <f>IF(N232="základní",J232,0)</f>
        <v>0</v>
      </c>
      <c r="BF232" s="203">
        <f>IF(N232="snížená",J232,0)</f>
        <v>0</v>
      </c>
      <c r="BG232" s="203">
        <f>IF(N232="zákl. přenesená",J232,0)</f>
        <v>0</v>
      </c>
      <c r="BH232" s="203">
        <f>IF(N232="sníž. přenesená",J232,0)</f>
        <v>0</v>
      </c>
      <c r="BI232" s="203">
        <f>IF(N232="nulová",J232,0)</f>
        <v>0</v>
      </c>
      <c r="BJ232" s="13" t="s">
        <v>77</v>
      </c>
      <c r="BK232" s="203">
        <f>ROUND(I232*H232,2)</f>
        <v>0</v>
      </c>
      <c r="BL232" s="13" t="s">
        <v>87</v>
      </c>
      <c r="BM232" s="13" t="s">
        <v>468</v>
      </c>
    </row>
    <row r="233" s="1" customFormat="1" ht="14.4" customHeight="1">
      <c r="B233" s="34"/>
      <c r="C233" s="204" t="s">
        <v>72</v>
      </c>
      <c r="D233" s="204" t="s">
        <v>358</v>
      </c>
      <c r="E233" s="205" t="s">
        <v>523</v>
      </c>
      <c r="F233" s="206" t="s">
        <v>524</v>
      </c>
      <c r="G233" s="207" t="s">
        <v>138</v>
      </c>
      <c r="H233" s="208">
        <v>6</v>
      </c>
      <c r="I233" s="209"/>
      <c r="J233" s="210">
        <f>ROUND(I233*H233,2)</f>
        <v>0</v>
      </c>
      <c r="K233" s="206" t="s">
        <v>19</v>
      </c>
      <c r="L233" s="39"/>
      <c r="M233" s="211" t="s">
        <v>19</v>
      </c>
      <c r="N233" s="212" t="s">
        <v>43</v>
      </c>
      <c r="O233" s="75"/>
      <c r="P233" s="201">
        <f>O233*H233</f>
        <v>0</v>
      </c>
      <c r="Q233" s="201">
        <v>0</v>
      </c>
      <c r="R233" s="201">
        <f>Q233*H233</f>
        <v>0</v>
      </c>
      <c r="S233" s="201">
        <v>0</v>
      </c>
      <c r="T233" s="202">
        <f>S233*H233</f>
        <v>0</v>
      </c>
      <c r="AR233" s="13" t="s">
        <v>87</v>
      </c>
      <c r="AT233" s="13" t="s">
        <v>358</v>
      </c>
      <c r="AU233" s="13" t="s">
        <v>77</v>
      </c>
      <c r="AY233" s="13" t="s">
        <v>134</v>
      </c>
      <c r="BE233" s="203">
        <f>IF(N233="základní",J233,0)</f>
        <v>0</v>
      </c>
      <c r="BF233" s="203">
        <f>IF(N233="snížená",J233,0)</f>
        <v>0</v>
      </c>
      <c r="BG233" s="203">
        <f>IF(N233="zákl. přenesená",J233,0)</f>
        <v>0</v>
      </c>
      <c r="BH233" s="203">
        <f>IF(N233="sníž. přenesená",J233,0)</f>
        <v>0</v>
      </c>
      <c r="BI233" s="203">
        <f>IF(N233="nulová",J233,0)</f>
        <v>0</v>
      </c>
      <c r="BJ233" s="13" t="s">
        <v>77</v>
      </c>
      <c r="BK233" s="203">
        <f>ROUND(I233*H233,2)</f>
        <v>0</v>
      </c>
      <c r="BL233" s="13" t="s">
        <v>87</v>
      </c>
      <c r="BM233" s="13" t="s">
        <v>638</v>
      </c>
    </row>
    <row r="234" s="9" customFormat="1" ht="25.92" customHeight="1">
      <c r="B234" s="177"/>
      <c r="C234" s="178"/>
      <c r="D234" s="179" t="s">
        <v>71</v>
      </c>
      <c r="E234" s="180" t="s">
        <v>526</v>
      </c>
      <c r="F234" s="180" t="s">
        <v>527</v>
      </c>
      <c r="G234" s="178"/>
      <c r="H234" s="178"/>
      <c r="I234" s="181"/>
      <c r="J234" s="182">
        <f>BK234</f>
        <v>0</v>
      </c>
      <c r="K234" s="178"/>
      <c r="L234" s="183"/>
      <c r="M234" s="184"/>
      <c r="N234" s="185"/>
      <c r="O234" s="185"/>
      <c r="P234" s="186">
        <f>SUM(P235:P239)</f>
        <v>0</v>
      </c>
      <c r="Q234" s="185"/>
      <c r="R234" s="186">
        <f>SUM(R235:R239)</f>
        <v>0</v>
      </c>
      <c r="S234" s="185"/>
      <c r="T234" s="187">
        <f>SUM(T235:T239)</f>
        <v>0</v>
      </c>
      <c r="AR234" s="188" t="s">
        <v>87</v>
      </c>
      <c r="AT234" s="189" t="s">
        <v>71</v>
      </c>
      <c r="AU234" s="189" t="s">
        <v>72</v>
      </c>
      <c r="AY234" s="188" t="s">
        <v>134</v>
      </c>
      <c r="BK234" s="190">
        <f>SUM(BK235:BK239)</f>
        <v>0</v>
      </c>
    </row>
    <row r="235" s="1" customFormat="1" ht="20.4" customHeight="1">
      <c r="B235" s="34"/>
      <c r="C235" s="204" t="s">
        <v>157</v>
      </c>
      <c r="D235" s="204" t="s">
        <v>358</v>
      </c>
      <c r="E235" s="205" t="s">
        <v>528</v>
      </c>
      <c r="F235" s="206" t="s">
        <v>529</v>
      </c>
      <c r="G235" s="207" t="s">
        <v>530</v>
      </c>
      <c r="H235" s="208">
        <v>6</v>
      </c>
      <c r="I235" s="209"/>
      <c r="J235" s="210">
        <f>ROUND(I235*H235,2)</f>
        <v>0</v>
      </c>
      <c r="K235" s="206" t="s">
        <v>151</v>
      </c>
      <c r="L235" s="39"/>
      <c r="M235" s="211" t="s">
        <v>19</v>
      </c>
      <c r="N235" s="212" t="s">
        <v>43</v>
      </c>
      <c r="O235" s="75"/>
      <c r="P235" s="201">
        <f>O235*H235</f>
        <v>0</v>
      </c>
      <c r="Q235" s="201">
        <v>0</v>
      </c>
      <c r="R235" s="201">
        <f>Q235*H235</f>
        <v>0</v>
      </c>
      <c r="S235" s="201">
        <v>0</v>
      </c>
      <c r="T235" s="202">
        <f>S235*H235</f>
        <v>0</v>
      </c>
      <c r="AR235" s="13" t="s">
        <v>77</v>
      </c>
      <c r="AT235" s="13" t="s">
        <v>358</v>
      </c>
      <c r="AU235" s="13" t="s">
        <v>77</v>
      </c>
      <c r="AY235" s="13" t="s">
        <v>134</v>
      </c>
      <c r="BE235" s="203">
        <f>IF(N235="základní",J235,0)</f>
        <v>0</v>
      </c>
      <c r="BF235" s="203">
        <f>IF(N235="snížená",J235,0)</f>
        <v>0</v>
      </c>
      <c r="BG235" s="203">
        <f>IF(N235="zákl. přenesená",J235,0)</f>
        <v>0</v>
      </c>
      <c r="BH235" s="203">
        <f>IF(N235="sníž. přenesená",J235,0)</f>
        <v>0</v>
      </c>
      <c r="BI235" s="203">
        <f>IF(N235="nulová",J235,0)</f>
        <v>0</v>
      </c>
      <c r="BJ235" s="13" t="s">
        <v>77</v>
      </c>
      <c r="BK235" s="203">
        <f>ROUND(I235*H235,2)</f>
        <v>0</v>
      </c>
      <c r="BL235" s="13" t="s">
        <v>77</v>
      </c>
      <c r="BM235" s="13" t="s">
        <v>661</v>
      </c>
    </row>
    <row r="236" s="10" customFormat="1">
      <c r="B236" s="213"/>
      <c r="C236" s="214"/>
      <c r="D236" s="215" t="s">
        <v>532</v>
      </c>
      <c r="E236" s="214"/>
      <c r="F236" s="216" t="s">
        <v>533</v>
      </c>
      <c r="G236" s="214"/>
      <c r="H236" s="217">
        <v>6</v>
      </c>
      <c r="I236" s="218"/>
      <c r="J236" s="214"/>
      <c r="K236" s="214"/>
      <c r="L236" s="219"/>
      <c r="M236" s="220"/>
      <c r="N236" s="221"/>
      <c r="O236" s="221"/>
      <c r="P236" s="221"/>
      <c r="Q236" s="221"/>
      <c r="R236" s="221"/>
      <c r="S236" s="221"/>
      <c r="T236" s="222"/>
      <c r="AT236" s="223" t="s">
        <v>532</v>
      </c>
      <c r="AU236" s="223" t="s">
        <v>77</v>
      </c>
      <c r="AV236" s="10" t="s">
        <v>81</v>
      </c>
      <c r="AW236" s="10" t="s">
        <v>4</v>
      </c>
      <c r="AX236" s="10" t="s">
        <v>77</v>
      </c>
      <c r="AY236" s="223" t="s">
        <v>134</v>
      </c>
    </row>
    <row r="237" s="1" customFormat="1" ht="14.4" customHeight="1">
      <c r="B237" s="34"/>
      <c r="C237" s="204" t="s">
        <v>81</v>
      </c>
      <c r="D237" s="204" t="s">
        <v>358</v>
      </c>
      <c r="E237" s="205" t="s">
        <v>534</v>
      </c>
      <c r="F237" s="206" t="s">
        <v>535</v>
      </c>
      <c r="G237" s="207" t="s">
        <v>163</v>
      </c>
      <c r="H237" s="208">
        <v>8</v>
      </c>
      <c r="I237" s="209"/>
      <c r="J237" s="210">
        <f>ROUND(I237*H237,2)</f>
        <v>0</v>
      </c>
      <c r="K237" s="206" t="s">
        <v>19</v>
      </c>
      <c r="L237" s="39"/>
      <c r="M237" s="211" t="s">
        <v>19</v>
      </c>
      <c r="N237" s="212" t="s">
        <v>43</v>
      </c>
      <c r="O237" s="75"/>
      <c r="P237" s="201">
        <f>O237*H237</f>
        <v>0</v>
      </c>
      <c r="Q237" s="201">
        <v>0</v>
      </c>
      <c r="R237" s="201">
        <f>Q237*H237</f>
        <v>0</v>
      </c>
      <c r="S237" s="201">
        <v>0</v>
      </c>
      <c r="T237" s="202">
        <f>S237*H237</f>
        <v>0</v>
      </c>
      <c r="AR237" s="13" t="s">
        <v>597</v>
      </c>
      <c r="AT237" s="13" t="s">
        <v>358</v>
      </c>
      <c r="AU237" s="13" t="s">
        <v>77</v>
      </c>
      <c r="AY237" s="13" t="s">
        <v>134</v>
      </c>
      <c r="BE237" s="203">
        <f>IF(N237="základní",J237,0)</f>
        <v>0</v>
      </c>
      <c r="BF237" s="203">
        <f>IF(N237="snížená",J237,0)</f>
        <v>0</v>
      </c>
      <c r="BG237" s="203">
        <f>IF(N237="zákl. přenesená",J237,0)</f>
        <v>0</v>
      </c>
      <c r="BH237" s="203">
        <f>IF(N237="sníž. přenesená",J237,0)</f>
        <v>0</v>
      </c>
      <c r="BI237" s="203">
        <f>IF(N237="nulová",J237,0)</f>
        <v>0</v>
      </c>
      <c r="BJ237" s="13" t="s">
        <v>77</v>
      </c>
      <c r="BK237" s="203">
        <f>ROUND(I237*H237,2)</f>
        <v>0</v>
      </c>
      <c r="BL237" s="13" t="s">
        <v>597</v>
      </c>
      <c r="BM237" s="13" t="s">
        <v>474</v>
      </c>
    </row>
    <row r="238" s="1" customFormat="1" ht="14.4" customHeight="1">
      <c r="B238" s="34"/>
      <c r="C238" s="204" t="s">
        <v>84</v>
      </c>
      <c r="D238" s="204" t="s">
        <v>358</v>
      </c>
      <c r="E238" s="205" t="s">
        <v>537</v>
      </c>
      <c r="F238" s="206" t="s">
        <v>538</v>
      </c>
      <c r="G238" s="207" t="s">
        <v>163</v>
      </c>
      <c r="H238" s="208">
        <v>1</v>
      </c>
      <c r="I238" s="209"/>
      <c r="J238" s="210">
        <f>ROUND(I238*H238,2)</f>
        <v>0</v>
      </c>
      <c r="K238" s="206" t="s">
        <v>19</v>
      </c>
      <c r="L238" s="39"/>
      <c r="M238" s="211" t="s">
        <v>19</v>
      </c>
      <c r="N238" s="212" t="s">
        <v>43</v>
      </c>
      <c r="O238" s="75"/>
      <c r="P238" s="201">
        <f>O238*H238</f>
        <v>0</v>
      </c>
      <c r="Q238" s="201">
        <v>0</v>
      </c>
      <c r="R238" s="201">
        <f>Q238*H238</f>
        <v>0</v>
      </c>
      <c r="S238" s="201">
        <v>0</v>
      </c>
      <c r="T238" s="202">
        <f>S238*H238</f>
        <v>0</v>
      </c>
      <c r="AR238" s="13" t="s">
        <v>597</v>
      </c>
      <c r="AT238" s="13" t="s">
        <v>358</v>
      </c>
      <c r="AU238" s="13" t="s">
        <v>77</v>
      </c>
      <c r="AY238" s="13" t="s">
        <v>134</v>
      </c>
      <c r="BE238" s="203">
        <f>IF(N238="základní",J238,0)</f>
        <v>0</v>
      </c>
      <c r="BF238" s="203">
        <f>IF(N238="snížená",J238,0)</f>
        <v>0</v>
      </c>
      <c r="BG238" s="203">
        <f>IF(N238="zákl. přenesená",J238,0)</f>
        <v>0</v>
      </c>
      <c r="BH238" s="203">
        <f>IF(N238="sníž. přenesená",J238,0)</f>
        <v>0</v>
      </c>
      <c r="BI238" s="203">
        <f>IF(N238="nulová",J238,0)</f>
        <v>0</v>
      </c>
      <c r="BJ238" s="13" t="s">
        <v>77</v>
      </c>
      <c r="BK238" s="203">
        <f>ROUND(I238*H238,2)</f>
        <v>0</v>
      </c>
      <c r="BL238" s="13" t="s">
        <v>597</v>
      </c>
      <c r="BM238" s="13" t="s">
        <v>476</v>
      </c>
    </row>
    <row r="239" s="1" customFormat="1" ht="20.4" customHeight="1">
      <c r="B239" s="34"/>
      <c r="C239" s="204" t="s">
        <v>87</v>
      </c>
      <c r="D239" s="204" t="s">
        <v>358</v>
      </c>
      <c r="E239" s="205" t="s">
        <v>540</v>
      </c>
      <c r="F239" s="206" t="s">
        <v>541</v>
      </c>
      <c r="G239" s="207" t="s">
        <v>163</v>
      </c>
      <c r="H239" s="208">
        <v>1</v>
      </c>
      <c r="I239" s="209"/>
      <c r="J239" s="210">
        <f>ROUND(I239*H239,2)</f>
        <v>0</v>
      </c>
      <c r="K239" s="206" t="s">
        <v>19</v>
      </c>
      <c r="L239" s="39"/>
      <c r="M239" s="211" t="s">
        <v>19</v>
      </c>
      <c r="N239" s="212" t="s">
        <v>43</v>
      </c>
      <c r="O239" s="75"/>
      <c r="P239" s="201">
        <f>O239*H239</f>
        <v>0</v>
      </c>
      <c r="Q239" s="201">
        <v>0</v>
      </c>
      <c r="R239" s="201">
        <f>Q239*H239</f>
        <v>0</v>
      </c>
      <c r="S239" s="201">
        <v>0</v>
      </c>
      <c r="T239" s="202">
        <f>S239*H239</f>
        <v>0</v>
      </c>
      <c r="AR239" s="13" t="s">
        <v>597</v>
      </c>
      <c r="AT239" s="13" t="s">
        <v>358</v>
      </c>
      <c r="AU239" s="13" t="s">
        <v>77</v>
      </c>
      <c r="AY239" s="13" t="s">
        <v>134</v>
      </c>
      <c r="BE239" s="203">
        <f>IF(N239="základní",J239,0)</f>
        <v>0</v>
      </c>
      <c r="BF239" s="203">
        <f>IF(N239="snížená",J239,0)</f>
        <v>0</v>
      </c>
      <c r="BG239" s="203">
        <f>IF(N239="zákl. přenesená",J239,0)</f>
        <v>0</v>
      </c>
      <c r="BH239" s="203">
        <f>IF(N239="sníž. přenesená",J239,0)</f>
        <v>0</v>
      </c>
      <c r="BI239" s="203">
        <f>IF(N239="nulová",J239,0)</f>
        <v>0</v>
      </c>
      <c r="BJ239" s="13" t="s">
        <v>77</v>
      </c>
      <c r="BK239" s="203">
        <f>ROUND(I239*H239,2)</f>
        <v>0</v>
      </c>
      <c r="BL239" s="13" t="s">
        <v>597</v>
      </c>
      <c r="BM239" s="13" t="s">
        <v>478</v>
      </c>
    </row>
    <row r="240" s="9" customFormat="1" ht="25.92" customHeight="1">
      <c r="B240" s="177"/>
      <c r="C240" s="178"/>
      <c r="D240" s="179" t="s">
        <v>71</v>
      </c>
      <c r="E240" s="180" t="s">
        <v>543</v>
      </c>
      <c r="F240" s="180" t="s">
        <v>544</v>
      </c>
      <c r="G240" s="178"/>
      <c r="H240" s="178"/>
      <c r="I240" s="181"/>
      <c r="J240" s="182">
        <f>BK240</f>
        <v>0</v>
      </c>
      <c r="K240" s="178"/>
      <c r="L240" s="183"/>
      <c r="M240" s="184"/>
      <c r="N240" s="185"/>
      <c r="O240" s="185"/>
      <c r="P240" s="186">
        <f>SUM(P241:P242)</f>
        <v>0</v>
      </c>
      <c r="Q240" s="185"/>
      <c r="R240" s="186">
        <f>SUM(R241:R242)</f>
        <v>0</v>
      </c>
      <c r="S240" s="185"/>
      <c r="T240" s="187">
        <f>SUM(T241:T242)</f>
        <v>0</v>
      </c>
      <c r="AR240" s="188" t="s">
        <v>90</v>
      </c>
      <c r="AT240" s="189" t="s">
        <v>71</v>
      </c>
      <c r="AU240" s="189" t="s">
        <v>72</v>
      </c>
      <c r="AY240" s="188" t="s">
        <v>134</v>
      </c>
      <c r="BK240" s="190">
        <f>SUM(BK241:BK242)</f>
        <v>0</v>
      </c>
    </row>
    <row r="241" s="1" customFormat="1" ht="14.4" customHeight="1">
      <c r="B241" s="34"/>
      <c r="C241" s="204" t="s">
        <v>90</v>
      </c>
      <c r="D241" s="204" t="s">
        <v>358</v>
      </c>
      <c r="E241" s="205" t="s">
        <v>545</v>
      </c>
      <c r="F241" s="206" t="s">
        <v>546</v>
      </c>
      <c r="G241" s="207" t="s">
        <v>547</v>
      </c>
      <c r="H241" s="224"/>
      <c r="I241" s="209"/>
      <c r="J241" s="210">
        <f>ROUND(I241*H241,2)</f>
        <v>0</v>
      </c>
      <c r="K241" s="206" t="s">
        <v>19</v>
      </c>
      <c r="L241" s="39"/>
      <c r="M241" s="211" t="s">
        <v>19</v>
      </c>
      <c r="N241" s="212" t="s">
        <v>43</v>
      </c>
      <c r="O241" s="75"/>
      <c r="P241" s="201">
        <f>O241*H241</f>
        <v>0</v>
      </c>
      <c r="Q241" s="201">
        <v>0</v>
      </c>
      <c r="R241" s="201">
        <f>Q241*H241</f>
        <v>0</v>
      </c>
      <c r="S241" s="201">
        <v>0</v>
      </c>
      <c r="T241" s="202">
        <f>S241*H241</f>
        <v>0</v>
      </c>
      <c r="AR241" s="13" t="s">
        <v>87</v>
      </c>
      <c r="AT241" s="13" t="s">
        <v>358</v>
      </c>
      <c r="AU241" s="13" t="s">
        <v>77</v>
      </c>
      <c r="AY241" s="13" t="s">
        <v>134</v>
      </c>
      <c r="BE241" s="203">
        <f>IF(N241="základní",J241,0)</f>
        <v>0</v>
      </c>
      <c r="BF241" s="203">
        <f>IF(N241="snížená",J241,0)</f>
        <v>0</v>
      </c>
      <c r="BG241" s="203">
        <f>IF(N241="zákl. přenesená",J241,0)</f>
        <v>0</v>
      </c>
      <c r="BH241" s="203">
        <f>IF(N241="sníž. přenesená",J241,0)</f>
        <v>0</v>
      </c>
      <c r="BI241" s="203">
        <f>IF(N241="nulová",J241,0)</f>
        <v>0</v>
      </c>
      <c r="BJ241" s="13" t="s">
        <v>77</v>
      </c>
      <c r="BK241" s="203">
        <f>ROUND(I241*H241,2)</f>
        <v>0</v>
      </c>
      <c r="BL241" s="13" t="s">
        <v>87</v>
      </c>
      <c r="BM241" s="13" t="s">
        <v>479</v>
      </c>
    </row>
    <row r="242" s="1" customFormat="1" ht="40.8" customHeight="1">
      <c r="B242" s="34"/>
      <c r="C242" s="204" t="s">
        <v>93</v>
      </c>
      <c r="D242" s="204" t="s">
        <v>358</v>
      </c>
      <c r="E242" s="205" t="s">
        <v>549</v>
      </c>
      <c r="F242" s="206" t="s">
        <v>550</v>
      </c>
      <c r="G242" s="207" t="s">
        <v>547</v>
      </c>
      <c r="H242" s="224"/>
      <c r="I242" s="209"/>
      <c r="J242" s="210">
        <f>ROUND(I242*H242,2)</f>
        <v>0</v>
      </c>
      <c r="K242" s="206" t="s">
        <v>19</v>
      </c>
      <c r="L242" s="39"/>
      <c r="M242" s="229" t="s">
        <v>19</v>
      </c>
      <c r="N242" s="230" t="s">
        <v>43</v>
      </c>
      <c r="O242" s="227"/>
      <c r="P242" s="231">
        <f>O242*H242</f>
        <v>0</v>
      </c>
      <c r="Q242" s="231">
        <v>0</v>
      </c>
      <c r="R242" s="231">
        <f>Q242*H242</f>
        <v>0</v>
      </c>
      <c r="S242" s="231">
        <v>0</v>
      </c>
      <c r="T242" s="232">
        <f>S242*H242</f>
        <v>0</v>
      </c>
      <c r="AR242" s="13" t="s">
        <v>87</v>
      </c>
      <c r="AT242" s="13" t="s">
        <v>358</v>
      </c>
      <c r="AU242" s="13" t="s">
        <v>77</v>
      </c>
      <c r="AY242" s="13" t="s">
        <v>134</v>
      </c>
      <c r="BE242" s="203">
        <f>IF(N242="základní",J242,0)</f>
        <v>0</v>
      </c>
      <c r="BF242" s="203">
        <f>IF(N242="snížená",J242,0)</f>
        <v>0</v>
      </c>
      <c r="BG242" s="203">
        <f>IF(N242="zákl. přenesená",J242,0)</f>
        <v>0</v>
      </c>
      <c r="BH242" s="203">
        <f>IF(N242="sníž. přenesená",J242,0)</f>
        <v>0</v>
      </c>
      <c r="BI242" s="203">
        <f>IF(N242="nulová",J242,0)</f>
        <v>0</v>
      </c>
      <c r="BJ242" s="13" t="s">
        <v>77</v>
      </c>
      <c r="BK242" s="203">
        <f>ROUND(I242*H242,2)</f>
        <v>0</v>
      </c>
      <c r="BL242" s="13" t="s">
        <v>87</v>
      </c>
      <c r="BM242" s="13" t="s">
        <v>481</v>
      </c>
    </row>
    <row r="243" s="1" customFormat="1" ht="6.96" customHeight="1">
      <c r="B243" s="53"/>
      <c r="C243" s="54"/>
      <c r="D243" s="54"/>
      <c r="E243" s="54"/>
      <c r="F243" s="54"/>
      <c r="G243" s="54"/>
      <c r="H243" s="54"/>
      <c r="I243" s="150"/>
      <c r="J243" s="54"/>
      <c r="K243" s="54"/>
      <c r="L243" s="39"/>
    </row>
  </sheetData>
  <sheetProtection sheet="1" autoFilter="0" formatColumns="0" formatRows="0" objects="1" scenarios="1" spinCount="100000" saltValue="XE1ADg9/B9Q8b+SZSyPrYa+sXHjunXjHKqTXvbSaoEnxiew9GIdExIolP4pQV0DvDDZiBy4iYexVqcyOtaOKvQ==" hashValue="iVK6tfmJiZnfakK/q7sFmpOxOKabxADLfmuXs+ZTEJN1wFAsQVu9jRte9S28xAAC7RxfFFgLNhCpdM/XPYBnDQ==" algorithmName="SHA-512" password="CC35"/>
  <autoFilter ref="C88:K242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86.43" customWidth="1"/>
    <col min="7" max="7" width="7.43" customWidth="1"/>
    <col min="8" max="8" width="9.57" customWidth="1"/>
    <col min="9" max="9" width="12.14" style="119" customWidth="1"/>
    <col min="10" max="10" width="20.14" customWidth="1"/>
    <col min="11" max="11" width="13.29" customWidth="1"/>
    <col min="12" max="12" width="8" customWidth="1"/>
    <col min="13" max="13" width="9.29" hidden="1" customWidth="1"/>
    <col min="14" max="14" width="9.14" hidden="1"/>
    <col min="15" max="15" width="12.14" hidden="1" customWidth="1"/>
    <col min="16" max="16" width="12.14" hidden="1" customWidth="1"/>
    <col min="17" max="17" width="12.14" hidden="1" customWidth="1"/>
    <col min="18" max="18" width="12.14" hidden="1" customWidth="1"/>
    <col min="19" max="19" width="12.14" hidden="1" customWidth="1"/>
    <col min="20" max="20" width="12.14" hidden="1" customWidth="1"/>
    <col min="21" max="21" width="14" hidden="1" customWidth="1"/>
    <col min="22" max="22" width="10.57" customWidth="1"/>
    <col min="23" max="23" width="14" customWidth="1"/>
    <col min="24" max="24" width="10.57" customWidth="1"/>
    <col min="25" max="25" width="12.86" customWidth="1"/>
    <col min="26" max="26" width="9.43" customWidth="1"/>
    <col min="27" max="27" width="12.86" customWidth="1"/>
    <col min="28" max="28" width="14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2" ht="36.96" customHeight="1">
      <c r="L2"/>
      <c r="AT2" s="13" t="s">
        <v>101</v>
      </c>
    </row>
    <row r="3" ht="6.96" customHeight="1">
      <c r="B3" s="120"/>
      <c r="C3" s="121"/>
      <c r="D3" s="121"/>
      <c r="E3" s="121"/>
      <c r="F3" s="121"/>
      <c r="G3" s="121"/>
      <c r="H3" s="121"/>
      <c r="I3" s="122"/>
      <c r="J3" s="121"/>
      <c r="K3" s="121"/>
      <c r="L3" s="16"/>
      <c r="AT3" s="13" t="s">
        <v>81</v>
      </c>
    </row>
    <row r="4" ht="24.96" customHeight="1">
      <c r="B4" s="16"/>
      <c r="D4" s="123" t="s">
        <v>105</v>
      </c>
      <c r="L4" s="16"/>
      <c r="M4" s="20" t="s">
        <v>10</v>
      </c>
      <c r="AT4" s="13" t="s">
        <v>4</v>
      </c>
    </row>
    <row r="5" ht="6.96" customHeight="1">
      <c r="B5" s="16"/>
      <c r="L5" s="16"/>
    </row>
    <row r="6" ht="12" customHeight="1">
      <c r="B6" s="16"/>
      <c r="D6" s="124" t="s">
        <v>16</v>
      </c>
      <c r="L6" s="16"/>
    </row>
    <row r="7" ht="14.4" customHeight="1">
      <c r="B7" s="16"/>
      <c r="E7" s="125" t="str">
        <f>'Rekapitulace stavby'!K6</f>
        <v>Oprava informačního zařízení v žst. Zdice, Hořovice, Praha Uhříněves, Říčany, Strančice a Benešov u Prahy.</v>
      </c>
      <c r="F7" s="124"/>
      <c r="G7" s="124"/>
      <c r="H7" s="124"/>
      <c r="L7" s="16"/>
    </row>
    <row r="8" s="1" customFormat="1" ht="12" customHeight="1">
      <c r="B8" s="39"/>
      <c r="D8" s="124" t="s">
        <v>106</v>
      </c>
      <c r="I8" s="126"/>
      <c r="L8" s="39"/>
    </row>
    <row r="9" s="1" customFormat="1" ht="36.96" customHeight="1">
      <c r="B9" s="39"/>
      <c r="E9" s="127" t="s">
        <v>662</v>
      </c>
      <c r="F9" s="1"/>
      <c r="G9" s="1"/>
      <c r="H9" s="1"/>
      <c r="I9" s="126"/>
      <c r="L9" s="39"/>
    </row>
    <row r="10" s="1" customFormat="1">
      <c r="B10" s="39"/>
      <c r="I10" s="126"/>
      <c r="L10" s="39"/>
    </row>
    <row r="11" s="1" customFormat="1" ht="12" customHeight="1">
      <c r="B11" s="39"/>
      <c r="D11" s="124" t="s">
        <v>18</v>
      </c>
      <c r="F11" s="13" t="s">
        <v>19</v>
      </c>
      <c r="I11" s="128" t="s">
        <v>20</v>
      </c>
      <c r="J11" s="13" t="s">
        <v>19</v>
      </c>
      <c r="L11" s="39"/>
    </row>
    <row r="12" s="1" customFormat="1" ht="12" customHeight="1">
      <c r="B12" s="39"/>
      <c r="D12" s="124" t="s">
        <v>21</v>
      </c>
      <c r="F12" s="13" t="s">
        <v>663</v>
      </c>
      <c r="I12" s="128" t="s">
        <v>23</v>
      </c>
      <c r="J12" s="129" t="str">
        <f>'Rekapitulace stavby'!AN8</f>
        <v>14. 6. 2019</v>
      </c>
      <c r="L12" s="39"/>
    </row>
    <row r="13" s="1" customFormat="1" ht="10.8" customHeight="1">
      <c r="B13" s="39"/>
      <c r="I13" s="126"/>
      <c r="L13" s="39"/>
    </row>
    <row r="14" s="1" customFormat="1" ht="12" customHeight="1">
      <c r="B14" s="39"/>
      <c r="D14" s="124" t="s">
        <v>25</v>
      </c>
      <c r="I14" s="128" t="s">
        <v>26</v>
      </c>
      <c r="J14" s="13" t="s">
        <v>19</v>
      </c>
      <c r="L14" s="39"/>
    </row>
    <row r="15" s="1" customFormat="1" ht="18" customHeight="1">
      <c r="B15" s="39"/>
      <c r="E15" s="13" t="s">
        <v>27</v>
      </c>
      <c r="I15" s="128" t="s">
        <v>28</v>
      </c>
      <c r="J15" s="13" t="s">
        <v>19</v>
      </c>
      <c r="L15" s="39"/>
    </row>
    <row r="16" s="1" customFormat="1" ht="6.96" customHeight="1">
      <c r="B16" s="39"/>
      <c r="I16" s="126"/>
      <c r="L16" s="39"/>
    </row>
    <row r="17" s="1" customFormat="1" ht="12" customHeight="1">
      <c r="B17" s="39"/>
      <c r="D17" s="124" t="s">
        <v>29</v>
      </c>
      <c r="I17" s="128" t="s">
        <v>26</v>
      </c>
      <c r="J17" s="29" t="str">
        <f>'Rekapitulace stavby'!AN13</f>
        <v>Vyplň údaj</v>
      </c>
      <c r="L17" s="39"/>
    </row>
    <row r="18" s="1" customFormat="1" ht="18" customHeight="1">
      <c r="B18" s="39"/>
      <c r="E18" s="29" t="str">
        <f>'Rekapitulace stavby'!E14</f>
        <v>Vyplň údaj</v>
      </c>
      <c r="F18" s="13"/>
      <c r="G18" s="13"/>
      <c r="H18" s="13"/>
      <c r="I18" s="128" t="s">
        <v>28</v>
      </c>
      <c r="J18" s="29" t="str">
        <f>'Rekapitulace stavby'!AN14</f>
        <v>Vyplň údaj</v>
      </c>
      <c r="L18" s="39"/>
    </row>
    <row r="19" s="1" customFormat="1" ht="6.96" customHeight="1">
      <c r="B19" s="39"/>
      <c r="I19" s="126"/>
      <c r="L19" s="39"/>
    </row>
    <row r="20" s="1" customFormat="1" ht="12" customHeight="1">
      <c r="B20" s="39"/>
      <c r="D20" s="124" t="s">
        <v>31</v>
      </c>
      <c r="I20" s="128" t="s">
        <v>26</v>
      </c>
      <c r="J20" s="13" t="s">
        <v>19</v>
      </c>
      <c r="L20" s="39"/>
    </row>
    <row r="21" s="1" customFormat="1" ht="18" customHeight="1">
      <c r="B21" s="39"/>
      <c r="E21" s="13" t="s">
        <v>32</v>
      </c>
      <c r="I21" s="128" t="s">
        <v>28</v>
      </c>
      <c r="J21" s="13" t="s">
        <v>19</v>
      </c>
      <c r="L21" s="39"/>
    </row>
    <row r="22" s="1" customFormat="1" ht="6.96" customHeight="1">
      <c r="B22" s="39"/>
      <c r="I22" s="126"/>
      <c r="L22" s="39"/>
    </row>
    <row r="23" s="1" customFormat="1" ht="12" customHeight="1">
      <c r="B23" s="39"/>
      <c r="D23" s="124" t="s">
        <v>34</v>
      </c>
      <c r="I23" s="128" t="s">
        <v>26</v>
      </c>
      <c r="J23" s="13" t="s">
        <v>19</v>
      </c>
      <c r="L23" s="39"/>
    </row>
    <row r="24" s="1" customFormat="1" ht="18" customHeight="1">
      <c r="B24" s="39"/>
      <c r="E24" s="13" t="s">
        <v>35</v>
      </c>
      <c r="I24" s="128" t="s">
        <v>28</v>
      </c>
      <c r="J24" s="13" t="s">
        <v>19</v>
      </c>
      <c r="L24" s="39"/>
    </row>
    <row r="25" s="1" customFormat="1" ht="6.96" customHeight="1">
      <c r="B25" s="39"/>
      <c r="I25" s="126"/>
      <c r="L25" s="39"/>
    </row>
    <row r="26" s="1" customFormat="1" ht="12" customHeight="1">
      <c r="B26" s="39"/>
      <c r="D26" s="124" t="s">
        <v>36</v>
      </c>
      <c r="I26" s="126"/>
      <c r="L26" s="39"/>
    </row>
    <row r="27" s="6" customFormat="1" ht="30.6" customHeight="1">
      <c r="B27" s="130"/>
      <c r="E27" s="131" t="s">
        <v>37</v>
      </c>
      <c r="F27" s="131"/>
      <c r="G27" s="131"/>
      <c r="H27" s="131"/>
      <c r="I27" s="132"/>
      <c r="L27" s="130"/>
    </row>
    <row r="28" s="1" customFormat="1" ht="6.96" customHeight="1">
      <c r="B28" s="39"/>
      <c r="I28" s="126"/>
      <c r="L28" s="39"/>
    </row>
    <row r="29" s="1" customFormat="1" ht="6.96" customHeight="1">
      <c r="B29" s="39"/>
      <c r="D29" s="67"/>
      <c r="E29" s="67"/>
      <c r="F29" s="67"/>
      <c r="G29" s="67"/>
      <c r="H29" s="67"/>
      <c r="I29" s="133"/>
      <c r="J29" s="67"/>
      <c r="K29" s="67"/>
      <c r="L29" s="39"/>
    </row>
    <row r="30" s="1" customFormat="1" ht="25.44" customHeight="1">
      <c r="B30" s="39"/>
      <c r="D30" s="134" t="s">
        <v>38</v>
      </c>
      <c r="I30" s="126"/>
      <c r="J30" s="135">
        <f>ROUND(J89, 2)</f>
        <v>0</v>
      </c>
      <c r="L30" s="39"/>
    </row>
    <row r="31" s="1" customFormat="1" ht="6.96" customHeight="1">
      <c r="B31" s="39"/>
      <c r="D31" s="67"/>
      <c r="E31" s="67"/>
      <c r="F31" s="67"/>
      <c r="G31" s="67"/>
      <c r="H31" s="67"/>
      <c r="I31" s="133"/>
      <c r="J31" s="67"/>
      <c r="K31" s="67"/>
      <c r="L31" s="39"/>
    </row>
    <row r="32" s="1" customFormat="1" ht="14.4" customHeight="1">
      <c r="B32" s="39"/>
      <c r="F32" s="136" t="s">
        <v>40</v>
      </c>
      <c r="I32" s="137" t="s">
        <v>39</v>
      </c>
      <c r="J32" s="136" t="s">
        <v>41</v>
      </c>
      <c r="L32" s="39"/>
    </row>
    <row r="33" s="1" customFormat="1" ht="14.4" customHeight="1">
      <c r="B33" s="39"/>
      <c r="D33" s="124" t="s">
        <v>42</v>
      </c>
      <c r="E33" s="124" t="s">
        <v>43</v>
      </c>
      <c r="F33" s="138">
        <f>ROUND((SUM(BE89:BE236)),  2)</f>
        <v>0</v>
      </c>
      <c r="I33" s="139">
        <v>0.20999999999999999</v>
      </c>
      <c r="J33" s="138">
        <f>ROUND(((SUM(BE89:BE236))*I33),  2)</f>
        <v>0</v>
      </c>
      <c r="L33" s="39"/>
    </row>
    <row r="34" s="1" customFormat="1" ht="14.4" customHeight="1">
      <c r="B34" s="39"/>
      <c r="E34" s="124" t="s">
        <v>44</v>
      </c>
      <c r="F34" s="138">
        <f>ROUND((SUM(BF89:BF236)),  2)</f>
        <v>0</v>
      </c>
      <c r="I34" s="139">
        <v>0.14999999999999999</v>
      </c>
      <c r="J34" s="138">
        <f>ROUND(((SUM(BF89:BF236))*I34),  2)</f>
        <v>0</v>
      </c>
      <c r="L34" s="39"/>
    </row>
    <row r="35" hidden="1" s="1" customFormat="1" ht="14.4" customHeight="1">
      <c r="B35" s="39"/>
      <c r="E35" s="124" t="s">
        <v>45</v>
      </c>
      <c r="F35" s="138">
        <f>ROUND((SUM(BG89:BG236)),  2)</f>
        <v>0</v>
      </c>
      <c r="I35" s="139">
        <v>0.20999999999999999</v>
      </c>
      <c r="J35" s="138">
        <f>0</f>
        <v>0</v>
      </c>
      <c r="L35" s="39"/>
    </row>
    <row r="36" hidden="1" s="1" customFormat="1" ht="14.4" customHeight="1">
      <c r="B36" s="39"/>
      <c r="E36" s="124" t="s">
        <v>46</v>
      </c>
      <c r="F36" s="138">
        <f>ROUND((SUM(BH89:BH236)),  2)</f>
        <v>0</v>
      </c>
      <c r="I36" s="139">
        <v>0.14999999999999999</v>
      </c>
      <c r="J36" s="138">
        <f>0</f>
        <v>0</v>
      </c>
      <c r="L36" s="39"/>
    </row>
    <row r="37" hidden="1" s="1" customFormat="1" ht="14.4" customHeight="1">
      <c r="B37" s="39"/>
      <c r="E37" s="124" t="s">
        <v>47</v>
      </c>
      <c r="F37" s="138">
        <f>ROUND((SUM(BI89:BI236)),  2)</f>
        <v>0</v>
      </c>
      <c r="I37" s="139">
        <v>0</v>
      </c>
      <c r="J37" s="138">
        <f>0</f>
        <v>0</v>
      </c>
      <c r="L37" s="39"/>
    </row>
    <row r="38" s="1" customFormat="1" ht="6.96" customHeight="1">
      <c r="B38" s="39"/>
      <c r="I38" s="126"/>
      <c r="L38" s="39"/>
    </row>
    <row r="39" s="1" customFormat="1" ht="25.44" customHeight="1">
      <c r="B39" s="39"/>
      <c r="C39" s="140"/>
      <c r="D39" s="141" t="s">
        <v>48</v>
      </c>
      <c r="E39" s="142"/>
      <c r="F39" s="142"/>
      <c r="G39" s="143" t="s">
        <v>49</v>
      </c>
      <c r="H39" s="144" t="s">
        <v>50</v>
      </c>
      <c r="I39" s="145"/>
      <c r="J39" s="146">
        <f>SUM(J30:J37)</f>
        <v>0</v>
      </c>
      <c r="K39" s="147"/>
      <c r="L39" s="39"/>
    </row>
    <row r="40" s="1" customFormat="1" ht="14.4" customHeight="1">
      <c r="B40" s="148"/>
      <c r="C40" s="149"/>
      <c r="D40" s="149"/>
      <c r="E40" s="149"/>
      <c r="F40" s="149"/>
      <c r="G40" s="149"/>
      <c r="H40" s="149"/>
      <c r="I40" s="150"/>
      <c r="J40" s="149"/>
      <c r="K40" s="149"/>
      <c r="L40" s="39"/>
    </row>
    <row r="44" s="1" customFormat="1" ht="6.96" customHeight="1">
      <c r="B44" s="151"/>
      <c r="C44" s="152"/>
      <c r="D44" s="152"/>
      <c r="E44" s="152"/>
      <c r="F44" s="152"/>
      <c r="G44" s="152"/>
      <c r="H44" s="152"/>
      <c r="I44" s="153"/>
      <c r="J44" s="152"/>
      <c r="K44" s="152"/>
      <c r="L44" s="39"/>
    </row>
    <row r="45" s="1" customFormat="1" ht="24.96" customHeight="1">
      <c r="B45" s="34"/>
      <c r="C45" s="19" t="s">
        <v>109</v>
      </c>
      <c r="D45" s="35"/>
      <c r="E45" s="35"/>
      <c r="F45" s="35"/>
      <c r="G45" s="35"/>
      <c r="H45" s="35"/>
      <c r="I45" s="126"/>
      <c r="J45" s="35"/>
      <c r="K45" s="35"/>
      <c r="L45" s="39"/>
    </row>
    <row r="46" s="1" customFormat="1" ht="6.96" customHeight="1">
      <c r="B46" s="34"/>
      <c r="C46" s="35"/>
      <c r="D46" s="35"/>
      <c r="E46" s="35"/>
      <c r="F46" s="35"/>
      <c r="G46" s="35"/>
      <c r="H46" s="35"/>
      <c r="I46" s="126"/>
      <c r="J46" s="35"/>
      <c r="K46" s="35"/>
      <c r="L46" s="39"/>
    </row>
    <row r="47" s="1" customFormat="1" ht="12" customHeight="1">
      <c r="B47" s="34"/>
      <c r="C47" s="28" t="s">
        <v>16</v>
      </c>
      <c r="D47" s="35"/>
      <c r="E47" s="35"/>
      <c r="F47" s="35"/>
      <c r="G47" s="35"/>
      <c r="H47" s="35"/>
      <c r="I47" s="126"/>
      <c r="J47" s="35"/>
      <c r="K47" s="35"/>
      <c r="L47" s="39"/>
    </row>
    <row r="48" s="1" customFormat="1" ht="14.4" customHeight="1">
      <c r="B48" s="34"/>
      <c r="C48" s="35"/>
      <c r="D48" s="35"/>
      <c r="E48" s="154" t="str">
        <f>E7</f>
        <v>Oprava informačního zařízení v žst. Zdice, Hořovice, Praha Uhříněves, Říčany, Strančice a Benešov u Prahy.</v>
      </c>
      <c r="F48" s="28"/>
      <c r="G48" s="28"/>
      <c r="H48" s="28"/>
      <c r="I48" s="126"/>
      <c r="J48" s="35"/>
      <c r="K48" s="35"/>
      <c r="L48" s="39"/>
    </row>
    <row r="49" s="1" customFormat="1" ht="12" customHeight="1">
      <c r="B49" s="34"/>
      <c r="C49" s="28" t="s">
        <v>106</v>
      </c>
      <c r="D49" s="35"/>
      <c r="E49" s="35"/>
      <c r="F49" s="35"/>
      <c r="G49" s="35"/>
      <c r="H49" s="35"/>
      <c r="I49" s="126"/>
      <c r="J49" s="35"/>
      <c r="K49" s="35"/>
      <c r="L49" s="39"/>
    </row>
    <row r="50" s="1" customFormat="1" ht="14.4" customHeight="1">
      <c r="B50" s="34"/>
      <c r="C50" s="35"/>
      <c r="D50" s="35"/>
      <c r="E50" s="60" t="str">
        <f>E9</f>
        <v>8 - náhrada stávajícího kamerového systému Hořovice</v>
      </c>
      <c r="F50" s="35"/>
      <c r="G50" s="35"/>
      <c r="H50" s="35"/>
      <c r="I50" s="126"/>
      <c r="J50" s="35"/>
      <c r="K50" s="35"/>
      <c r="L50" s="39"/>
    </row>
    <row r="51" s="1" customFormat="1" ht="6.96" customHeight="1">
      <c r="B51" s="34"/>
      <c r="C51" s="35"/>
      <c r="D51" s="35"/>
      <c r="E51" s="35"/>
      <c r="F51" s="35"/>
      <c r="G51" s="35"/>
      <c r="H51" s="35"/>
      <c r="I51" s="126"/>
      <c r="J51" s="35"/>
      <c r="K51" s="35"/>
      <c r="L51" s="39"/>
    </row>
    <row r="52" s="1" customFormat="1" ht="12" customHeight="1">
      <c r="B52" s="34"/>
      <c r="C52" s="28" t="s">
        <v>21</v>
      </c>
      <c r="D52" s="35"/>
      <c r="E52" s="35"/>
      <c r="F52" s="23" t="str">
        <f>F12</f>
        <v>Hořovice</v>
      </c>
      <c r="G52" s="35"/>
      <c r="H52" s="35"/>
      <c r="I52" s="128" t="s">
        <v>23</v>
      </c>
      <c r="J52" s="63" t="str">
        <f>IF(J12="","",J12)</f>
        <v>14. 6. 2019</v>
      </c>
      <c r="K52" s="35"/>
      <c r="L52" s="39"/>
    </row>
    <row r="53" s="1" customFormat="1" ht="6.96" customHeight="1">
      <c r="B53" s="34"/>
      <c r="C53" s="35"/>
      <c r="D53" s="35"/>
      <c r="E53" s="35"/>
      <c r="F53" s="35"/>
      <c r="G53" s="35"/>
      <c r="H53" s="35"/>
      <c r="I53" s="126"/>
      <c r="J53" s="35"/>
      <c r="K53" s="35"/>
      <c r="L53" s="39"/>
    </row>
    <row r="54" s="1" customFormat="1" ht="12.6" customHeight="1">
      <c r="B54" s="34"/>
      <c r="C54" s="28" t="s">
        <v>25</v>
      </c>
      <c r="D54" s="35"/>
      <c r="E54" s="35"/>
      <c r="F54" s="23" t="str">
        <f>E15</f>
        <v>Ing. František Voslář</v>
      </c>
      <c r="G54" s="35"/>
      <c r="H54" s="35"/>
      <c r="I54" s="128" t="s">
        <v>31</v>
      </c>
      <c r="J54" s="32" t="str">
        <f>E21</f>
        <v>Ing. Živko Macuroski</v>
      </c>
      <c r="K54" s="35"/>
      <c r="L54" s="39"/>
    </row>
    <row r="55" s="1" customFormat="1" ht="12.6" customHeight="1">
      <c r="B55" s="34"/>
      <c r="C55" s="28" t="s">
        <v>29</v>
      </c>
      <c r="D55" s="35"/>
      <c r="E55" s="35"/>
      <c r="F55" s="23" t="str">
        <f>IF(E18="","",E18)</f>
        <v>Vyplň údaj</v>
      </c>
      <c r="G55" s="35"/>
      <c r="H55" s="35"/>
      <c r="I55" s="128" t="s">
        <v>34</v>
      </c>
      <c r="J55" s="32" t="str">
        <f>E24</f>
        <v>Zdeněk Hron</v>
      </c>
      <c r="K55" s="35"/>
      <c r="L55" s="39"/>
    </row>
    <row r="56" s="1" customFormat="1" ht="10.32" customHeight="1">
      <c r="B56" s="34"/>
      <c r="C56" s="35"/>
      <c r="D56" s="35"/>
      <c r="E56" s="35"/>
      <c r="F56" s="35"/>
      <c r="G56" s="35"/>
      <c r="H56" s="35"/>
      <c r="I56" s="126"/>
      <c r="J56" s="35"/>
      <c r="K56" s="35"/>
      <c r="L56" s="39"/>
    </row>
    <row r="57" s="1" customFormat="1" ht="29.28" customHeight="1">
      <c r="B57" s="34"/>
      <c r="C57" s="155" t="s">
        <v>110</v>
      </c>
      <c r="D57" s="156"/>
      <c r="E57" s="156"/>
      <c r="F57" s="156"/>
      <c r="G57" s="156"/>
      <c r="H57" s="156"/>
      <c r="I57" s="157"/>
      <c r="J57" s="158" t="s">
        <v>111</v>
      </c>
      <c r="K57" s="156"/>
      <c r="L57" s="39"/>
    </row>
    <row r="58" s="1" customFormat="1" ht="10.32" customHeight="1">
      <c r="B58" s="34"/>
      <c r="C58" s="35"/>
      <c r="D58" s="35"/>
      <c r="E58" s="35"/>
      <c r="F58" s="35"/>
      <c r="G58" s="35"/>
      <c r="H58" s="35"/>
      <c r="I58" s="126"/>
      <c r="J58" s="35"/>
      <c r="K58" s="35"/>
      <c r="L58" s="39"/>
    </row>
    <row r="59" s="1" customFormat="1" ht="22.8" customHeight="1">
      <c r="B59" s="34"/>
      <c r="C59" s="159" t="s">
        <v>70</v>
      </c>
      <c r="D59" s="35"/>
      <c r="E59" s="35"/>
      <c r="F59" s="35"/>
      <c r="G59" s="35"/>
      <c r="H59" s="35"/>
      <c r="I59" s="126"/>
      <c r="J59" s="93">
        <f>J89</f>
        <v>0</v>
      </c>
      <c r="K59" s="35"/>
      <c r="L59" s="39"/>
      <c r="AU59" s="13" t="s">
        <v>112</v>
      </c>
    </row>
    <row r="60" s="7" customFormat="1" ht="24.96" customHeight="1">
      <c r="B60" s="160"/>
      <c r="C60" s="161"/>
      <c r="D60" s="162" t="s">
        <v>113</v>
      </c>
      <c r="E60" s="163"/>
      <c r="F60" s="163"/>
      <c r="G60" s="163"/>
      <c r="H60" s="163"/>
      <c r="I60" s="164"/>
      <c r="J60" s="165">
        <f>J90</f>
        <v>0</v>
      </c>
      <c r="K60" s="161"/>
      <c r="L60" s="166"/>
    </row>
    <row r="61" s="7" customFormat="1" ht="24.96" customHeight="1">
      <c r="B61" s="160"/>
      <c r="C61" s="161"/>
      <c r="D61" s="162" t="s">
        <v>114</v>
      </c>
      <c r="E61" s="163"/>
      <c r="F61" s="163"/>
      <c r="G61" s="163"/>
      <c r="H61" s="163"/>
      <c r="I61" s="164"/>
      <c r="J61" s="165">
        <f>J117</f>
        <v>0</v>
      </c>
      <c r="K61" s="161"/>
      <c r="L61" s="166"/>
    </row>
    <row r="62" s="7" customFormat="1" ht="24.96" customHeight="1">
      <c r="B62" s="160"/>
      <c r="C62" s="161"/>
      <c r="D62" s="162" t="s">
        <v>115</v>
      </c>
      <c r="E62" s="163"/>
      <c r="F62" s="163"/>
      <c r="G62" s="163"/>
      <c r="H62" s="163"/>
      <c r="I62" s="164"/>
      <c r="J62" s="165">
        <f>J132</f>
        <v>0</v>
      </c>
      <c r="K62" s="161"/>
      <c r="L62" s="166"/>
    </row>
    <row r="63" s="7" customFormat="1" ht="24.96" customHeight="1">
      <c r="B63" s="160"/>
      <c r="C63" s="161"/>
      <c r="D63" s="162" t="s">
        <v>116</v>
      </c>
      <c r="E63" s="163"/>
      <c r="F63" s="163"/>
      <c r="G63" s="163"/>
      <c r="H63" s="163"/>
      <c r="I63" s="164"/>
      <c r="J63" s="165">
        <f>J141</f>
        <v>0</v>
      </c>
      <c r="K63" s="161"/>
      <c r="L63" s="166"/>
    </row>
    <row r="64" s="7" customFormat="1" ht="24.96" customHeight="1">
      <c r="B64" s="160"/>
      <c r="C64" s="161"/>
      <c r="D64" s="162" t="s">
        <v>113</v>
      </c>
      <c r="E64" s="163"/>
      <c r="F64" s="163"/>
      <c r="G64" s="163"/>
      <c r="H64" s="163"/>
      <c r="I64" s="164"/>
      <c r="J64" s="165">
        <f>J156</f>
        <v>0</v>
      </c>
      <c r="K64" s="161"/>
      <c r="L64" s="166"/>
    </row>
    <row r="65" s="7" customFormat="1" ht="24.96" customHeight="1">
      <c r="B65" s="160"/>
      <c r="C65" s="161"/>
      <c r="D65" s="162" t="s">
        <v>114</v>
      </c>
      <c r="E65" s="163"/>
      <c r="F65" s="163"/>
      <c r="G65" s="163"/>
      <c r="H65" s="163"/>
      <c r="I65" s="164"/>
      <c r="J65" s="165">
        <f>J181</f>
        <v>0</v>
      </c>
      <c r="K65" s="161"/>
      <c r="L65" s="166"/>
    </row>
    <row r="66" s="7" customFormat="1" ht="24.96" customHeight="1">
      <c r="B66" s="160"/>
      <c r="C66" s="161"/>
      <c r="D66" s="162" t="s">
        <v>115</v>
      </c>
      <c r="E66" s="163"/>
      <c r="F66" s="163"/>
      <c r="G66" s="163"/>
      <c r="H66" s="163"/>
      <c r="I66" s="164"/>
      <c r="J66" s="165">
        <f>J198</f>
        <v>0</v>
      </c>
      <c r="K66" s="161"/>
      <c r="L66" s="166"/>
    </row>
    <row r="67" s="7" customFormat="1" ht="24.96" customHeight="1">
      <c r="B67" s="160"/>
      <c r="C67" s="161"/>
      <c r="D67" s="162" t="s">
        <v>116</v>
      </c>
      <c r="E67" s="163"/>
      <c r="F67" s="163"/>
      <c r="G67" s="163"/>
      <c r="H67" s="163"/>
      <c r="I67" s="164"/>
      <c r="J67" s="165">
        <f>J207</f>
        <v>0</v>
      </c>
      <c r="K67" s="161"/>
      <c r="L67" s="166"/>
    </row>
    <row r="68" s="7" customFormat="1" ht="24.96" customHeight="1">
      <c r="B68" s="160"/>
      <c r="C68" s="161"/>
      <c r="D68" s="162" t="s">
        <v>117</v>
      </c>
      <c r="E68" s="163"/>
      <c r="F68" s="163"/>
      <c r="G68" s="163"/>
      <c r="H68" s="163"/>
      <c r="I68" s="164"/>
      <c r="J68" s="165">
        <f>J228</f>
        <v>0</v>
      </c>
      <c r="K68" s="161"/>
      <c r="L68" s="166"/>
    </row>
    <row r="69" s="7" customFormat="1" ht="24.96" customHeight="1">
      <c r="B69" s="160"/>
      <c r="C69" s="161"/>
      <c r="D69" s="162" t="s">
        <v>118</v>
      </c>
      <c r="E69" s="163"/>
      <c r="F69" s="163"/>
      <c r="G69" s="163"/>
      <c r="H69" s="163"/>
      <c r="I69" s="164"/>
      <c r="J69" s="165">
        <f>J234</f>
        <v>0</v>
      </c>
      <c r="K69" s="161"/>
      <c r="L69" s="166"/>
    </row>
    <row r="70" s="1" customFormat="1" ht="21.84" customHeight="1">
      <c r="B70" s="34"/>
      <c r="C70" s="35"/>
      <c r="D70" s="35"/>
      <c r="E70" s="35"/>
      <c r="F70" s="35"/>
      <c r="G70" s="35"/>
      <c r="H70" s="35"/>
      <c r="I70" s="126"/>
      <c r="J70" s="35"/>
      <c r="K70" s="35"/>
      <c r="L70" s="39"/>
    </row>
    <row r="71" s="1" customFormat="1" ht="6.96" customHeight="1">
      <c r="B71" s="53"/>
      <c r="C71" s="54"/>
      <c r="D71" s="54"/>
      <c r="E71" s="54"/>
      <c r="F71" s="54"/>
      <c r="G71" s="54"/>
      <c r="H71" s="54"/>
      <c r="I71" s="150"/>
      <c r="J71" s="54"/>
      <c r="K71" s="54"/>
      <c r="L71" s="39"/>
    </row>
    <row r="75" s="1" customFormat="1" ht="6.96" customHeight="1">
      <c r="B75" s="55"/>
      <c r="C75" s="56"/>
      <c r="D75" s="56"/>
      <c r="E75" s="56"/>
      <c r="F75" s="56"/>
      <c r="G75" s="56"/>
      <c r="H75" s="56"/>
      <c r="I75" s="153"/>
      <c r="J75" s="56"/>
      <c r="K75" s="56"/>
      <c r="L75" s="39"/>
    </row>
    <row r="76" s="1" customFormat="1" ht="24.96" customHeight="1">
      <c r="B76" s="34"/>
      <c r="C76" s="19" t="s">
        <v>119</v>
      </c>
      <c r="D76" s="35"/>
      <c r="E76" s="35"/>
      <c r="F76" s="35"/>
      <c r="G76" s="35"/>
      <c r="H76" s="35"/>
      <c r="I76" s="126"/>
      <c r="J76" s="35"/>
      <c r="K76" s="35"/>
      <c r="L76" s="39"/>
    </row>
    <row r="77" s="1" customFormat="1" ht="6.96" customHeight="1">
      <c r="B77" s="34"/>
      <c r="C77" s="35"/>
      <c r="D77" s="35"/>
      <c r="E77" s="35"/>
      <c r="F77" s="35"/>
      <c r="G77" s="35"/>
      <c r="H77" s="35"/>
      <c r="I77" s="126"/>
      <c r="J77" s="35"/>
      <c r="K77" s="35"/>
      <c r="L77" s="39"/>
    </row>
    <row r="78" s="1" customFormat="1" ht="12" customHeight="1">
      <c r="B78" s="34"/>
      <c r="C78" s="28" t="s">
        <v>16</v>
      </c>
      <c r="D78" s="35"/>
      <c r="E78" s="35"/>
      <c r="F78" s="35"/>
      <c r="G78" s="35"/>
      <c r="H78" s="35"/>
      <c r="I78" s="126"/>
      <c r="J78" s="35"/>
      <c r="K78" s="35"/>
      <c r="L78" s="39"/>
    </row>
    <row r="79" s="1" customFormat="1" ht="14.4" customHeight="1">
      <c r="B79" s="34"/>
      <c r="C79" s="35"/>
      <c r="D79" s="35"/>
      <c r="E79" s="154" t="str">
        <f>E7</f>
        <v>Oprava informačního zařízení v žst. Zdice, Hořovice, Praha Uhříněves, Říčany, Strančice a Benešov u Prahy.</v>
      </c>
      <c r="F79" s="28"/>
      <c r="G79" s="28"/>
      <c r="H79" s="28"/>
      <c r="I79" s="126"/>
      <c r="J79" s="35"/>
      <c r="K79" s="35"/>
      <c r="L79" s="39"/>
    </row>
    <row r="80" s="1" customFormat="1" ht="12" customHeight="1">
      <c r="B80" s="34"/>
      <c r="C80" s="28" t="s">
        <v>106</v>
      </c>
      <c r="D80" s="35"/>
      <c r="E80" s="35"/>
      <c r="F80" s="35"/>
      <c r="G80" s="35"/>
      <c r="H80" s="35"/>
      <c r="I80" s="126"/>
      <c r="J80" s="35"/>
      <c r="K80" s="35"/>
      <c r="L80" s="39"/>
    </row>
    <row r="81" s="1" customFormat="1" ht="14.4" customHeight="1">
      <c r="B81" s="34"/>
      <c r="C81" s="35"/>
      <c r="D81" s="35"/>
      <c r="E81" s="60" t="str">
        <f>E9</f>
        <v>8 - náhrada stávajícího kamerového systému Hořovice</v>
      </c>
      <c r="F81" s="35"/>
      <c r="G81" s="35"/>
      <c r="H81" s="35"/>
      <c r="I81" s="126"/>
      <c r="J81" s="35"/>
      <c r="K81" s="35"/>
      <c r="L81" s="39"/>
    </row>
    <row r="82" s="1" customFormat="1" ht="6.96" customHeight="1">
      <c r="B82" s="34"/>
      <c r="C82" s="35"/>
      <c r="D82" s="35"/>
      <c r="E82" s="35"/>
      <c r="F82" s="35"/>
      <c r="G82" s="35"/>
      <c r="H82" s="35"/>
      <c r="I82" s="126"/>
      <c r="J82" s="35"/>
      <c r="K82" s="35"/>
      <c r="L82" s="39"/>
    </row>
    <row r="83" s="1" customFormat="1" ht="12" customHeight="1">
      <c r="B83" s="34"/>
      <c r="C83" s="28" t="s">
        <v>21</v>
      </c>
      <c r="D83" s="35"/>
      <c r="E83" s="35"/>
      <c r="F83" s="23" t="str">
        <f>F12</f>
        <v>Hořovice</v>
      </c>
      <c r="G83" s="35"/>
      <c r="H83" s="35"/>
      <c r="I83" s="128" t="s">
        <v>23</v>
      </c>
      <c r="J83" s="63" t="str">
        <f>IF(J12="","",J12)</f>
        <v>14. 6. 2019</v>
      </c>
      <c r="K83" s="35"/>
      <c r="L83" s="39"/>
    </row>
    <row r="84" s="1" customFormat="1" ht="6.96" customHeight="1">
      <c r="B84" s="34"/>
      <c r="C84" s="35"/>
      <c r="D84" s="35"/>
      <c r="E84" s="35"/>
      <c r="F84" s="35"/>
      <c r="G84" s="35"/>
      <c r="H84" s="35"/>
      <c r="I84" s="126"/>
      <c r="J84" s="35"/>
      <c r="K84" s="35"/>
      <c r="L84" s="39"/>
    </row>
    <row r="85" s="1" customFormat="1" ht="12.6" customHeight="1">
      <c r="B85" s="34"/>
      <c r="C85" s="28" t="s">
        <v>25</v>
      </c>
      <c r="D85" s="35"/>
      <c r="E85" s="35"/>
      <c r="F85" s="23" t="str">
        <f>E15</f>
        <v>Ing. František Voslář</v>
      </c>
      <c r="G85" s="35"/>
      <c r="H85" s="35"/>
      <c r="I85" s="128" t="s">
        <v>31</v>
      </c>
      <c r="J85" s="32" t="str">
        <f>E21</f>
        <v>Ing. Živko Macuroski</v>
      </c>
      <c r="K85" s="35"/>
      <c r="L85" s="39"/>
    </row>
    <row r="86" s="1" customFormat="1" ht="12.6" customHeight="1">
      <c r="B86" s="34"/>
      <c r="C86" s="28" t="s">
        <v>29</v>
      </c>
      <c r="D86" s="35"/>
      <c r="E86" s="35"/>
      <c r="F86" s="23" t="str">
        <f>IF(E18="","",E18)</f>
        <v>Vyplň údaj</v>
      </c>
      <c r="G86" s="35"/>
      <c r="H86" s="35"/>
      <c r="I86" s="128" t="s">
        <v>34</v>
      </c>
      <c r="J86" s="32" t="str">
        <f>E24</f>
        <v>Zdeněk Hron</v>
      </c>
      <c r="K86" s="35"/>
      <c r="L86" s="39"/>
    </row>
    <row r="87" s="1" customFormat="1" ht="10.32" customHeight="1">
      <c r="B87" s="34"/>
      <c r="C87" s="35"/>
      <c r="D87" s="35"/>
      <c r="E87" s="35"/>
      <c r="F87" s="35"/>
      <c r="G87" s="35"/>
      <c r="H87" s="35"/>
      <c r="I87" s="126"/>
      <c r="J87" s="35"/>
      <c r="K87" s="35"/>
      <c r="L87" s="39"/>
    </row>
    <row r="88" s="8" customFormat="1" ht="29.28" customHeight="1">
      <c r="B88" s="167"/>
      <c r="C88" s="168" t="s">
        <v>120</v>
      </c>
      <c r="D88" s="169" t="s">
        <v>57</v>
      </c>
      <c r="E88" s="169" t="s">
        <v>53</v>
      </c>
      <c r="F88" s="169" t="s">
        <v>54</v>
      </c>
      <c r="G88" s="169" t="s">
        <v>121</v>
      </c>
      <c r="H88" s="169" t="s">
        <v>122</v>
      </c>
      <c r="I88" s="170" t="s">
        <v>123</v>
      </c>
      <c r="J88" s="169" t="s">
        <v>111</v>
      </c>
      <c r="K88" s="171" t="s">
        <v>124</v>
      </c>
      <c r="L88" s="172"/>
      <c r="M88" s="83" t="s">
        <v>19</v>
      </c>
      <c r="N88" s="84" t="s">
        <v>42</v>
      </c>
      <c r="O88" s="84" t="s">
        <v>125</v>
      </c>
      <c r="P88" s="84" t="s">
        <v>126</v>
      </c>
      <c r="Q88" s="84" t="s">
        <v>127</v>
      </c>
      <c r="R88" s="84" t="s">
        <v>128</v>
      </c>
      <c r="S88" s="84" t="s">
        <v>129</v>
      </c>
      <c r="T88" s="85" t="s">
        <v>130</v>
      </c>
    </row>
    <row r="89" s="1" customFormat="1" ht="22.8" customHeight="1">
      <c r="B89" s="34"/>
      <c r="C89" s="90" t="s">
        <v>131</v>
      </c>
      <c r="D89" s="35"/>
      <c r="E89" s="35"/>
      <c r="F89" s="35"/>
      <c r="G89" s="35"/>
      <c r="H89" s="35"/>
      <c r="I89" s="126"/>
      <c r="J89" s="173">
        <f>BK89</f>
        <v>0</v>
      </c>
      <c r="K89" s="35"/>
      <c r="L89" s="39"/>
      <c r="M89" s="86"/>
      <c r="N89" s="87"/>
      <c r="O89" s="87"/>
      <c r="P89" s="174">
        <f>P90+P117+P132+P141+P156+P181+P198+P207+P228+P234</f>
        <v>0</v>
      </c>
      <c r="Q89" s="87"/>
      <c r="R89" s="174">
        <f>R90+R117+R132+R141+R156+R181+R198+R207+R228+R234</f>
        <v>0</v>
      </c>
      <c r="S89" s="87"/>
      <c r="T89" s="175">
        <f>T90+T117+T132+T141+T156+T181+T198+T207+T228+T234</f>
        <v>0</v>
      </c>
      <c r="AT89" s="13" t="s">
        <v>71</v>
      </c>
      <c r="AU89" s="13" t="s">
        <v>112</v>
      </c>
      <c r="BK89" s="176">
        <f>BK90+BK117+BK132+BK141+BK156+BK181+BK198+BK207+BK228+BK234</f>
        <v>0</v>
      </c>
    </row>
    <row r="90" s="9" customFormat="1" ht="25.92" customHeight="1">
      <c r="B90" s="177"/>
      <c r="C90" s="178"/>
      <c r="D90" s="179" t="s">
        <v>71</v>
      </c>
      <c r="E90" s="180" t="s">
        <v>132</v>
      </c>
      <c r="F90" s="180" t="s">
        <v>133</v>
      </c>
      <c r="G90" s="178"/>
      <c r="H90" s="178"/>
      <c r="I90" s="181"/>
      <c r="J90" s="182">
        <f>BK90</f>
        <v>0</v>
      </c>
      <c r="K90" s="178"/>
      <c r="L90" s="183"/>
      <c r="M90" s="184"/>
      <c r="N90" s="185"/>
      <c r="O90" s="185"/>
      <c r="P90" s="186">
        <f>SUM(P91:P116)</f>
        <v>0</v>
      </c>
      <c r="Q90" s="185"/>
      <c r="R90" s="186">
        <f>SUM(R91:R116)</f>
        <v>0</v>
      </c>
      <c r="S90" s="185"/>
      <c r="T90" s="187">
        <f>SUM(T91:T116)</f>
        <v>0</v>
      </c>
      <c r="AR90" s="188" t="s">
        <v>77</v>
      </c>
      <c r="AT90" s="189" t="s">
        <v>71</v>
      </c>
      <c r="AU90" s="189" t="s">
        <v>72</v>
      </c>
      <c r="AY90" s="188" t="s">
        <v>134</v>
      </c>
      <c r="BK90" s="190">
        <f>SUM(BK91:BK116)</f>
        <v>0</v>
      </c>
    </row>
    <row r="91" s="1" customFormat="1" ht="40.8" customHeight="1">
      <c r="B91" s="34"/>
      <c r="C91" s="191" t="s">
        <v>72</v>
      </c>
      <c r="D91" s="191" t="s">
        <v>135</v>
      </c>
      <c r="E91" s="192" t="s">
        <v>136</v>
      </c>
      <c r="F91" s="193" t="s">
        <v>623</v>
      </c>
      <c r="G91" s="194" t="s">
        <v>138</v>
      </c>
      <c r="H91" s="195">
        <v>1</v>
      </c>
      <c r="I91" s="196"/>
      <c r="J91" s="197">
        <f>ROUND(I91*H91,2)</f>
        <v>0</v>
      </c>
      <c r="K91" s="193" t="s">
        <v>19</v>
      </c>
      <c r="L91" s="198"/>
      <c r="M91" s="199" t="s">
        <v>19</v>
      </c>
      <c r="N91" s="200" t="s">
        <v>43</v>
      </c>
      <c r="O91" s="75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AR91" s="13" t="s">
        <v>99</v>
      </c>
      <c r="AT91" s="13" t="s">
        <v>135</v>
      </c>
      <c r="AU91" s="13" t="s">
        <v>77</v>
      </c>
      <c r="AY91" s="13" t="s">
        <v>134</v>
      </c>
      <c r="BE91" s="203">
        <f>IF(N91="základní",J91,0)</f>
        <v>0</v>
      </c>
      <c r="BF91" s="203">
        <f>IF(N91="snížená",J91,0)</f>
        <v>0</v>
      </c>
      <c r="BG91" s="203">
        <f>IF(N91="zákl. přenesená",J91,0)</f>
        <v>0</v>
      </c>
      <c r="BH91" s="203">
        <f>IF(N91="sníž. přenesená",J91,0)</f>
        <v>0</v>
      </c>
      <c r="BI91" s="203">
        <f>IF(N91="nulová",J91,0)</f>
        <v>0</v>
      </c>
      <c r="BJ91" s="13" t="s">
        <v>77</v>
      </c>
      <c r="BK91" s="203">
        <f>ROUND(I91*H91,2)</f>
        <v>0</v>
      </c>
      <c r="BL91" s="13" t="s">
        <v>87</v>
      </c>
      <c r="BM91" s="13" t="s">
        <v>81</v>
      </c>
    </row>
    <row r="92" s="1" customFormat="1" ht="14.4" customHeight="1">
      <c r="B92" s="34"/>
      <c r="C92" s="191" t="s">
        <v>72</v>
      </c>
      <c r="D92" s="191" t="s">
        <v>135</v>
      </c>
      <c r="E92" s="192" t="s">
        <v>139</v>
      </c>
      <c r="F92" s="193" t="s">
        <v>140</v>
      </c>
      <c r="G92" s="194" t="s">
        <v>138</v>
      </c>
      <c r="H92" s="195">
        <v>4</v>
      </c>
      <c r="I92" s="196"/>
      <c r="J92" s="197">
        <f>ROUND(I92*H92,2)</f>
        <v>0</v>
      </c>
      <c r="K92" s="193" t="s">
        <v>19</v>
      </c>
      <c r="L92" s="198"/>
      <c r="M92" s="199" t="s">
        <v>19</v>
      </c>
      <c r="N92" s="200" t="s">
        <v>43</v>
      </c>
      <c r="O92" s="75"/>
      <c r="P92" s="201">
        <f>O92*H92</f>
        <v>0</v>
      </c>
      <c r="Q92" s="201">
        <v>0</v>
      </c>
      <c r="R92" s="201">
        <f>Q92*H92</f>
        <v>0</v>
      </c>
      <c r="S92" s="201">
        <v>0</v>
      </c>
      <c r="T92" s="202">
        <f>S92*H92</f>
        <v>0</v>
      </c>
      <c r="AR92" s="13" t="s">
        <v>99</v>
      </c>
      <c r="AT92" s="13" t="s">
        <v>135</v>
      </c>
      <c r="AU92" s="13" t="s">
        <v>77</v>
      </c>
      <c r="AY92" s="13" t="s">
        <v>134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13" t="s">
        <v>77</v>
      </c>
      <c r="BK92" s="203">
        <f>ROUND(I92*H92,2)</f>
        <v>0</v>
      </c>
      <c r="BL92" s="13" t="s">
        <v>87</v>
      </c>
      <c r="BM92" s="13" t="s">
        <v>87</v>
      </c>
    </row>
    <row r="93" s="1" customFormat="1" ht="14.4" customHeight="1">
      <c r="B93" s="34"/>
      <c r="C93" s="191" t="s">
        <v>72</v>
      </c>
      <c r="D93" s="191" t="s">
        <v>135</v>
      </c>
      <c r="E93" s="192" t="s">
        <v>141</v>
      </c>
      <c r="F93" s="193" t="s">
        <v>142</v>
      </c>
      <c r="G93" s="194" t="s">
        <v>138</v>
      </c>
      <c r="H93" s="195">
        <v>1</v>
      </c>
      <c r="I93" s="196"/>
      <c r="J93" s="197">
        <f>ROUND(I93*H93,2)</f>
        <v>0</v>
      </c>
      <c r="K93" s="193" t="s">
        <v>19</v>
      </c>
      <c r="L93" s="198"/>
      <c r="M93" s="199" t="s">
        <v>19</v>
      </c>
      <c r="N93" s="200" t="s">
        <v>43</v>
      </c>
      <c r="O93" s="75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13" t="s">
        <v>99</v>
      </c>
      <c r="AT93" s="13" t="s">
        <v>135</v>
      </c>
      <c r="AU93" s="13" t="s">
        <v>77</v>
      </c>
      <c r="AY93" s="13" t="s">
        <v>134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13" t="s">
        <v>77</v>
      </c>
      <c r="BK93" s="203">
        <f>ROUND(I93*H93,2)</f>
        <v>0</v>
      </c>
      <c r="BL93" s="13" t="s">
        <v>87</v>
      </c>
      <c r="BM93" s="13" t="s">
        <v>93</v>
      </c>
    </row>
    <row r="94" s="1" customFormat="1" ht="14.4" customHeight="1">
      <c r="B94" s="34"/>
      <c r="C94" s="191" t="s">
        <v>72</v>
      </c>
      <c r="D94" s="191" t="s">
        <v>135</v>
      </c>
      <c r="E94" s="192" t="s">
        <v>183</v>
      </c>
      <c r="F94" s="193" t="s">
        <v>184</v>
      </c>
      <c r="G94" s="194" t="s">
        <v>185</v>
      </c>
      <c r="H94" s="195">
        <v>1</v>
      </c>
      <c r="I94" s="196"/>
      <c r="J94" s="197">
        <f>ROUND(I94*H94,2)</f>
        <v>0</v>
      </c>
      <c r="K94" s="193" t="s">
        <v>19</v>
      </c>
      <c r="L94" s="198"/>
      <c r="M94" s="199" t="s">
        <v>19</v>
      </c>
      <c r="N94" s="200" t="s">
        <v>43</v>
      </c>
      <c r="O94" s="75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AR94" s="13" t="s">
        <v>99</v>
      </c>
      <c r="AT94" s="13" t="s">
        <v>135</v>
      </c>
      <c r="AU94" s="13" t="s">
        <v>77</v>
      </c>
      <c r="AY94" s="13" t="s">
        <v>134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13" t="s">
        <v>77</v>
      </c>
      <c r="BK94" s="203">
        <f>ROUND(I94*H94,2)</f>
        <v>0</v>
      </c>
      <c r="BL94" s="13" t="s">
        <v>87</v>
      </c>
      <c r="BM94" s="13" t="s">
        <v>99</v>
      </c>
    </row>
    <row r="95" s="1" customFormat="1" ht="14.4" customHeight="1">
      <c r="B95" s="34"/>
      <c r="C95" s="191" t="s">
        <v>72</v>
      </c>
      <c r="D95" s="191" t="s">
        <v>135</v>
      </c>
      <c r="E95" s="192" t="s">
        <v>202</v>
      </c>
      <c r="F95" s="193" t="s">
        <v>203</v>
      </c>
      <c r="G95" s="194" t="s">
        <v>138</v>
      </c>
      <c r="H95" s="195">
        <v>1</v>
      </c>
      <c r="I95" s="196"/>
      <c r="J95" s="197">
        <f>ROUND(I95*H95,2)</f>
        <v>0</v>
      </c>
      <c r="K95" s="193" t="s">
        <v>19</v>
      </c>
      <c r="L95" s="198"/>
      <c r="M95" s="199" t="s">
        <v>19</v>
      </c>
      <c r="N95" s="200" t="s">
        <v>43</v>
      </c>
      <c r="O95" s="75"/>
      <c r="P95" s="201">
        <f>O95*H95</f>
        <v>0</v>
      </c>
      <c r="Q95" s="201">
        <v>0</v>
      </c>
      <c r="R95" s="201">
        <f>Q95*H95</f>
        <v>0</v>
      </c>
      <c r="S95" s="201">
        <v>0</v>
      </c>
      <c r="T95" s="202">
        <f>S95*H95</f>
        <v>0</v>
      </c>
      <c r="AR95" s="13" t="s">
        <v>99</v>
      </c>
      <c r="AT95" s="13" t="s">
        <v>135</v>
      </c>
      <c r="AU95" s="13" t="s">
        <v>77</v>
      </c>
      <c r="AY95" s="13" t="s">
        <v>134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13" t="s">
        <v>77</v>
      </c>
      <c r="BK95" s="203">
        <f>ROUND(I95*H95,2)</f>
        <v>0</v>
      </c>
      <c r="BL95" s="13" t="s">
        <v>87</v>
      </c>
      <c r="BM95" s="13" t="s">
        <v>189</v>
      </c>
    </row>
    <row r="96" s="1" customFormat="1" ht="14.4" customHeight="1">
      <c r="B96" s="34"/>
      <c r="C96" s="191" t="s">
        <v>72</v>
      </c>
      <c r="D96" s="191" t="s">
        <v>135</v>
      </c>
      <c r="E96" s="192" t="s">
        <v>205</v>
      </c>
      <c r="F96" s="193" t="s">
        <v>206</v>
      </c>
      <c r="G96" s="194" t="s">
        <v>138</v>
      </c>
      <c r="H96" s="195">
        <v>1</v>
      </c>
      <c r="I96" s="196"/>
      <c r="J96" s="197">
        <f>ROUND(I96*H96,2)</f>
        <v>0</v>
      </c>
      <c r="K96" s="193" t="s">
        <v>19</v>
      </c>
      <c r="L96" s="198"/>
      <c r="M96" s="199" t="s">
        <v>19</v>
      </c>
      <c r="N96" s="200" t="s">
        <v>43</v>
      </c>
      <c r="O96" s="75"/>
      <c r="P96" s="201">
        <f>O96*H96</f>
        <v>0</v>
      </c>
      <c r="Q96" s="201">
        <v>0</v>
      </c>
      <c r="R96" s="201">
        <f>Q96*H96</f>
        <v>0</v>
      </c>
      <c r="S96" s="201">
        <v>0</v>
      </c>
      <c r="T96" s="202">
        <f>S96*H96</f>
        <v>0</v>
      </c>
      <c r="AR96" s="13" t="s">
        <v>99</v>
      </c>
      <c r="AT96" s="13" t="s">
        <v>135</v>
      </c>
      <c r="AU96" s="13" t="s">
        <v>77</v>
      </c>
      <c r="AY96" s="13" t="s">
        <v>134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13" t="s">
        <v>77</v>
      </c>
      <c r="BK96" s="203">
        <f>ROUND(I96*H96,2)</f>
        <v>0</v>
      </c>
      <c r="BL96" s="13" t="s">
        <v>87</v>
      </c>
      <c r="BM96" s="13" t="s">
        <v>192</v>
      </c>
    </row>
    <row r="97" s="1" customFormat="1" ht="14.4" customHeight="1">
      <c r="B97" s="34"/>
      <c r="C97" s="191" t="s">
        <v>72</v>
      </c>
      <c r="D97" s="191" t="s">
        <v>135</v>
      </c>
      <c r="E97" s="192" t="s">
        <v>208</v>
      </c>
      <c r="F97" s="193" t="s">
        <v>209</v>
      </c>
      <c r="G97" s="194" t="s">
        <v>138</v>
      </c>
      <c r="H97" s="195">
        <v>4</v>
      </c>
      <c r="I97" s="196"/>
      <c r="J97" s="197">
        <f>ROUND(I97*H97,2)</f>
        <v>0</v>
      </c>
      <c r="K97" s="193" t="s">
        <v>19</v>
      </c>
      <c r="L97" s="198"/>
      <c r="M97" s="199" t="s">
        <v>19</v>
      </c>
      <c r="N97" s="200" t="s">
        <v>43</v>
      </c>
      <c r="O97" s="75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AR97" s="13" t="s">
        <v>99</v>
      </c>
      <c r="AT97" s="13" t="s">
        <v>135</v>
      </c>
      <c r="AU97" s="13" t="s">
        <v>77</v>
      </c>
      <c r="AY97" s="13" t="s">
        <v>134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13" t="s">
        <v>77</v>
      </c>
      <c r="BK97" s="203">
        <f>ROUND(I97*H97,2)</f>
        <v>0</v>
      </c>
      <c r="BL97" s="13" t="s">
        <v>87</v>
      </c>
      <c r="BM97" s="13" t="s">
        <v>195</v>
      </c>
    </row>
    <row r="98" s="1" customFormat="1" ht="14.4" customHeight="1">
      <c r="B98" s="34"/>
      <c r="C98" s="191" t="s">
        <v>72</v>
      </c>
      <c r="D98" s="191" t="s">
        <v>135</v>
      </c>
      <c r="E98" s="192" t="s">
        <v>217</v>
      </c>
      <c r="F98" s="193" t="s">
        <v>218</v>
      </c>
      <c r="G98" s="194" t="s">
        <v>138</v>
      </c>
      <c r="H98" s="195">
        <v>2</v>
      </c>
      <c r="I98" s="196"/>
      <c r="J98" s="197">
        <f>ROUND(I98*H98,2)</f>
        <v>0</v>
      </c>
      <c r="K98" s="193" t="s">
        <v>19</v>
      </c>
      <c r="L98" s="198"/>
      <c r="M98" s="199" t="s">
        <v>19</v>
      </c>
      <c r="N98" s="200" t="s">
        <v>43</v>
      </c>
      <c r="O98" s="75"/>
      <c r="P98" s="201">
        <f>O98*H98</f>
        <v>0</v>
      </c>
      <c r="Q98" s="201">
        <v>0</v>
      </c>
      <c r="R98" s="201">
        <f>Q98*H98</f>
        <v>0</v>
      </c>
      <c r="S98" s="201">
        <v>0</v>
      </c>
      <c r="T98" s="202">
        <f>S98*H98</f>
        <v>0</v>
      </c>
      <c r="AR98" s="13" t="s">
        <v>99</v>
      </c>
      <c r="AT98" s="13" t="s">
        <v>135</v>
      </c>
      <c r="AU98" s="13" t="s">
        <v>77</v>
      </c>
      <c r="AY98" s="13" t="s">
        <v>134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13" t="s">
        <v>77</v>
      </c>
      <c r="BK98" s="203">
        <f>ROUND(I98*H98,2)</f>
        <v>0</v>
      </c>
      <c r="BL98" s="13" t="s">
        <v>87</v>
      </c>
      <c r="BM98" s="13" t="s">
        <v>198</v>
      </c>
    </row>
    <row r="99" s="1" customFormat="1" ht="14.4" customHeight="1">
      <c r="B99" s="34"/>
      <c r="C99" s="191" t="s">
        <v>72</v>
      </c>
      <c r="D99" s="191" t="s">
        <v>135</v>
      </c>
      <c r="E99" s="192" t="s">
        <v>220</v>
      </c>
      <c r="F99" s="193" t="s">
        <v>221</v>
      </c>
      <c r="G99" s="194" t="s">
        <v>138</v>
      </c>
      <c r="H99" s="195">
        <v>2</v>
      </c>
      <c r="I99" s="196"/>
      <c r="J99" s="197">
        <f>ROUND(I99*H99,2)</f>
        <v>0</v>
      </c>
      <c r="K99" s="193" t="s">
        <v>19</v>
      </c>
      <c r="L99" s="198"/>
      <c r="M99" s="199" t="s">
        <v>19</v>
      </c>
      <c r="N99" s="200" t="s">
        <v>43</v>
      </c>
      <c r="O99" s="75"/>
      <c r="P99" s="201">
        <f>O99*H99</f>
        <v>0</v>
      </c>
      <c r="Q99" s="201">
        <v>0</v>
      </c>
      <c r="R99" s="201">
        <f>Q99*H99</f>
        <v>0</v>
      </c>
      <c r="S99" s="201">
        <v>0</v>
      </c>
      <c r="T99" s="202">
        <f>S99*H99</f>
        <v>0</v>
      </c>
      <c r="AR99" s="13" t="s">
        <v>99</v>
      </c>
      <c r="AT99" s="13" t="s">
        <v>135</v>
      </c>
      <c r="AU99" s="13" t="s">
        <v>77</v>
      </c>
      <c r="AY99" s="13" t="s">
        <v>134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13" t="s">
        <v>77</v>
      </c>
      <c r="BK99" s="203">
        <f>ROUND(I99*H99,2)</f>
        <v>0</v>
      </c>
      <c r="BL99" s="13" t="s">
        <v>87</v>
      </c>
      <c r="BM99" s="13" t="s">
        <v>201</v>
      </c>
    </row>
    <row r="100" s="1" customFormat="1" ht="14.4" customHeight="1">
      <c r="B100" s="34"/>
      <c r="C100" s="191" t="s">
        <v>72</v>
      </c>
      <c r="D100" s="191" t="s">
        <v>135</v>
      </c>
      <c r="E100" s="192" t="s">
        <v>223</v>
      </c>
      <c r="F100" s="193" t="s">
        <v>224</v>
      </c>
      <c r="G100" s="194" t="s">
        <v>138</v>
      </c>
      <c r="H100" s="195">
        <v>4</v>
      </c>
      <c r="I100" s="196"/>
      <c r="J100" s="197">
        <f>ROUND(I100*H100,2)</f>
        <v>0</v>
      </c>
      <c r="K100" s="193" t="s">
        <v>19</v>
      </c>
      <c r="L100" s="198"/>
      <c r="M100" s="199" t="s">
        <v>19</v>
      </c>
      <c r="N100" s="200" t="s">
        <v>43</v>
      </c>
      <c r="O100" s="75"/>
      <c r="P100" s="201">
        <f>O100*H100</f>
        <v>0</v>
      </c>
      <c r="Q100" s="201">
        <v>0</v>
      </c>
      <c r="R100" s="201">
        <f>Q100*H100</f>
        <v>0</v>
      </c>
      <c r="S100" s="201">
        <v>0</v>
      </c>
      <c r="T100" s="202">
        <f>S100*H100</f>
        <v>0</v>
      </c>
      <c r="AR100" s="13" t="s">
        <v>99</v>
      </c>
      <c r="AT100" s="13" t="s">
        <v>135</v>
      </c>
      <c r="AU100" s="13" t="s">
        <v>77</v>
      </c>
      <c r="AY100" s="13" t="s">
        <v>134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13" t="s">
        <v>77</v>
      </c>
      <c r="BK100" s="203">
        <f>ROUND(I100*H100,2)</f>
        <v>0</v>
      </c>
      <c r="BL100" s="13" t="s">
        <v>87</v>
      </c>
      <c r="BM100" s="13" t="s">
        <v>204</v>
      </c>
    </row>
    <row r="101" s="1" customFormat="1" ht="14.4" customHeight="1">
      <c r="B101" s="34"/>
      <c r="C101" s="191" t="s">
        <v>72</v>
      </c>
      <c r="D101" s="191" t="s">
        <v>135</v>
      </c>
      <c r="E101" s="192" t="s">
        <v>226</v>
      </c>
      <c r="F101" s="193" t="s">
        <v>227</v>
      </c>
      <c r="G101" s="194" t="s">
        <v>138</v>
      </c>
      <c r="H101" s="195">
        <v>2</v>
      </c>
      <c r="I101" s="196"/>
      <c r="J101" s="197">
        <f>ROUND(I101*H101,2)</f>
        <v>0</v>
      </c>
      <c r="K101" s="193" t="s">
        <v>19</v>
      </c>
      <c r="L101" s="198"/>
      <c r="M101" s="199" t="s">
        <v>19</v>
      </c>
      <c r="N101" s="200" t="s">
        <v>43</v>
      </c>
      <c r="O101" s="75"/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AR101" s="13" t="s">
        <v>99</v>
      </c>
      <c r="AT101" s="13" t="s">
        <v>135</v>
      </c>
      <c r="AU101" s="13" t="s">
        <v>77</v>
      </c>
      <c r="AY101" s="13" t="s">
        <v>134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13" t="s">
        <v>77</v>
      </c>
      <c r="BK101" s="203">
        <f>ROUND(I101*H101,2)</f>
        <v>0</v>
      </c>
      <c r="BL101" s="13" t="s">
        <v>87</v>
      </c>
      <c r="BM101" s="13" t="s">
        <v>207</v>
      </c>
    </row>
    <row r="102" s="1" customFormat="1" ht="14.4" customHeight="1">
      <c r="B102" s="34"/>
      <c r="C102" s="191" t="s">
        <v>72</v>
      </c>
      <c r="D102" s="191" t="s">
        <v>135</v>
      </c>
      <c r="E102" s="192" t="s">
        <v>229</v>
      </c>
      <c r="F102" s="193" t="s">
        <v>230</v>
      </c>
      <c r="G102" s="194" t="s">
        <v>138</v>
      </c>
      <c r="H102" s="195">
        <v>2</v>
      </c>
      <c r="I102" s="196"/>
      <c r="J102" s="197">
        <f>ROUND(I102*H102,2)</f>
        <v>0</v>
      </c>
      <c r="K102" s="193" t="s">
        <v>19</v>
      </c>
      <c r="L102" s="198"/>
      <c r="M102" s="199" t="s">
        <v>19</v>
      </c>
      <c r="N102" s="200" t="s">
        <v>43</v>
      </c>
      <c r="O102" s="75"/>
      <c r="P102" s="201">
        <f>O102*H102</f>
        <v>0</v>
      </c>
      <c r="Q102" s="201">
        <v>0</v>
      </c>
      <c r="R102" s="201">
        <f>Q102*H102</f>
        <v>0</v>
      </c>
      <c r="S102" s="201">
        <v>0</v>
      </c>
      <c r="T102" s="202">
        <f>S102*H102</f>
        <v>0</v>
      </c>
      <c r="AR102" s="13" t="s">
        <v>99</v>
      </c>
      <c r="AT102" s="13" t="s">
        <v>135</v>
      </c>
      <c r="AU102" s="13" t="s">
        <v>77</v>
      </c>
      <c r="AY102" s="13" t="s">
        <v>134</v>
      </c>
      <c r="BE102" s="203">
        <f>IF(N102="základní",J102,0)</f>
        <v>0</v>
      </c>
      <c r="BF102" s="203">
        <f>IF(N102="snížená",J102,0)</f>
        <v>0</v>
      </c>
      <c r="BG102" s="203">
        <f>IF(N102="zákl. přenesená",J102,0)</f>
        <v>0</v>
      </c>
      <c r="BH102" s="203">
        <f>IF(N102="sníž. přenesená",J102,0)</f>
        <v>0</v>
      </c>
      <c r="BI102" s="203">
        <f>IF(N102="nulová",J102,0)</f>
        <v>0</v>
      </c>
      <c r="BJ102" s="13" t="s">
        <v>77</v>
      </c>
      <c r="BK102" s="203">
        <f>ROUND(I102*H102,2)</f>
        <v>0</v>
      </c>
      <c r="BL102" s="13" t="s">
        <v>87</v>
      </c>
      <c r="BM102" s="13" t="s">
        <v>210</v>
      </c>
    </row>
    <row r="103" s="1" customFormat="1" ht="14.4" customHeight="1">
      <c r="B103" s="34"/>
      <c r="C103" s="191" t="s">
        <v>72</v>
      </c>
      <c r="D103" s="191" t="s">
        <v>135</v>
      </c>
      <c r="E103" s="192" t="s">
        <v>232</v>
      </c>
      <c r="F103" s="193" t="s">
        <v>233</v>
      </c>
      <c r="G103" s="194" t="s">
        <v>138</v>
      </c>
      <c r="H103" s="195">
        <v>4</v>
      </c>
      <c r="I103" s="196"/>
      <c r="J103" s="197">
        <f>ROUND(I103*H103,2)</f>
        <v>0</v>
      </c>
      <c r="K103" s="193" t="s">
        <v>19</v>
      </c>
      <c r="L103" s="198"/>
      <c r="M103" s="199" t="s">
        <v>19</v>
      </c>
      <c r="N103" s="200" t="s">
        <v>43</v>
      </c>
      <c r="O103" s="75"/>
      <c r="P103" s="201">
        <f>O103*H103</f>
        <v>0</v>
      </c>
      <c r="Q103" s="201">
        <v>0</v>
      </c>
      <c r="R103" s="201">
        <f>Q103*H103</f>
        <v>0</v>
      </c>
      <c r="S103" s="201">
        <v>0</v>
      </c>
      <c r="T103" s="202">
        <f>S103*H103</f>
        <v>0</v>
      </c>
      <c r="AR103" s="13" t="s">
        <v>99</v>
      </c>
      <c r="AT103" s="13" t="s">
        <v>135</v>
      </c>
      <c r="AU103" s="13" t="s">
        <v>77</v>
      </c>
      <c r="AY103" s="13" t="s">
        <v>134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13" t="s">
        <v>77</v>
      </c>
      <c r="BK103" s="203">
        <f>ROUND(I103*H103,2)</f>
        <v>0</v>
      </c>
      <c r="BL103" s="13" t="s">
        <v>87</v>
      </c>
      <c r="BM103" s="13" t="s">
        <v>213</v>
      </c>
    </row>
    <row r="104" s="1" customFormat="1" ht="14.4" customHeight="1">
      <c r="B104" s="34"/>
      <c r="C104" s="191" t="s">
        <v>72</v>
      </c>
      <c r="D104" s="191" t="s">
        <v>135</v>
      </c>
      <c r="E104" s="192" t="s">
        <v>235</v>
      </c>
      <c r="F104" s="193" t="s">
        <v>236</v>
      </c>
      <c r="G104" s="194" t="s">
        <v>138</v>
      </c>
      <c r="H104" s="195">
        <v>8</v>
      </c>
      <c r="I104" s="196"/>
      <c r="J104" s="197">
        <f>ROUND(I104*H104,2)</f>
        <v>0</v>
      </c>
      <c r="K104" s="193" t="s">
        <v>19</v>
      </c>
      <c r="L104" s="198"/>
      <c r="M104" s="199" t="s">
        <v>19</v>
      </c>
      <c r="N104" s="200" t="s">
        <v>43</v>
      </c>
      <c r="O104" s="75"/>
      <c r="P104" s="201">
        <f>O104*H104</f>
        <v>0</v>
      </c>
      <c r="Q104" s="201">
        <v>0</v>
      </c>
      <c r="R104" s="201">
        <f>Q104*H104</f>
        <v>0</v>
      </c>
      <c r="S104" s="201">
        <v>0</v>
      </c>
      <c r="T104" s="202">
        <f>S104*H104</f>
        <v>0</v>
      </c>
      <c r="AR104" s="13" t="s">
        <v>99</v>
      </c>
      <c r="AT104" s="13" t="s">
        <v>135</v>
      </c>
      <c r="AU104" s="13" t="s">
        <v>77</v>
      </c>
      <c r="AY104" s="13" t="s">
        <v>134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13" t="s">
        <v>77</v>
      </c>
      <c r="BK104" s="203">
        <f>ROUND(I104*H104,2)</f>
        <v>0</v>
      </c>
      <c r="BL104" s="13" t="s">
        <v>87</v>
      </c>
      <c r="BM104" s="13" t="s">
        <v>216</v>
      </c>
    </row>
    <row r="105" s="1" customFormat="1" ht="14.4" customHeight="1">
      <c r="B105" s="34"/>
      <c r="C105" s="191" t="s">
        <v>72</v>
      </c>
      <c r="D105" s="191" t="s">
        <v>135</v>
      </c>
      <c r="E105" s="192" t="s">
        <v>238</v>
      </c>
      <c r="F105" s="193" t="s">
        <v>239</v>
      </c>
      <c r="G105" s="194" t="s">
        <v>138</v>
      </c>
      <c r="H105" s="195">
        <v>30</v>
      </c>
      <c r="I105" s="196"/>
      <c r="J105" s="197">
        <f>ROUND(I105*H105,2)</f>
        <v>0</v>
      </c>
      <c r="K105" s="193" t="s">
        <v>19</v>
      </c>
      <c r="L105" s="198"/>
      <c r="M105" s="199" t="s">
        <v>19</v>
      </c>
      <c r="N105" s="200" t="s">
        <v>43</v>
      </c>
      <c r="O105" s="75"/>
      <c r="P105" s="201">
        <f>O105*H105</f>
        <v>0</v>
      </c>
      <c r="Q105" s="201">
        <v>0</v>
      </c>
      <c r="R105" s="201">
        <f>Q105*H105</f>
        <v>0</v>
      </c>
      <c r="S105" s="201">
        <v>0</v>
      </c>
      <c r="T105" s="202">
        <f>S105*H105</f>
        <v>0</v>
      </c>
      <c r="AR105" s="13" t="s">
        <v>99</v>
      </c>
      <c r="AT105" s="13" t="s">
        <v>135</v>
      </c>
      <c r="AU105" s="13" t="s">
        <v>77</v>
      </c>
      <c r="AY105" s="13" t="s">
        <v>134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13" t="s">
        <v>77</v>
      </c>
      <c r="BK105" s="203">
        <f>ROUND(I105*H105,2)</f>
        <v>0</v>
      </c>
      <c r="BL105" s="13" t="s">
        <v>87</v>
      </c>
      <c r="BM105" s="13" t="s">
        <v>222</v>
      </c>
    </row>
    <row r="106" s="1" customFormat="1" ht="14.4" customHeight="1">
      <c r="B106" s="34"/>
      <c r="C106" s="191" t="s">
        <v>72</v>
      </c>
      <c r="D106" s="191" t="s">
        <v>135</v>
      </c>
      <c r="E106" s="192" t="s">
        <v>241</v>
      </c>
      <c r="F106" s="193" t="s">
        <v>242</v>
      </c>
      <c r="G106" s="194" t="s">
        <v>138</v>
      </c>
      <c r="H106" s="195">
        <v>8</v>
      </c>
      <c r="I106" s="196"/>
      <c r="J106" s="197">
        <f>ROUND(I106*H106,2)</f>
        <v>0</v>
      </c>
      <c r="K106" s="193" t="s">
        <v>19</v>
      </c>
      <c r="L106" s="198"/>
      <c r="M106" s="199" t="s">
        <v>19</v>
      </c>
      <c r="N106" s="200" t="s">
        <v>43</v>
      </c>
      <c r="O106" s="75"/>
      <c r="P106" s="201">
        <f>O106*H106</f>
        <v>0</v>
      </c>
      <c r="Q106" s="201">
        <v>0</v>
      </c>
      <c r="R106" s="201">
        <f>Q106*H106</f>
        <v>0</v>
      </c>
      <c r="S106" s="201">
        <v>0</v>
      </c>
      <c r="T106" s="202">
        <f>S106*H106</f>
        <v>0</v>
      </c>
      <c r="AR106" s="13" t="s">
        <v>99</v>
      </c>
      <c r="AT106" s="13" t="s">
        <v>135</v>
      </c>
      <c r="AU106" s="13" t="s">
        <v>77</v>
      </c>
      <c r="AY106" s="13" t="s">
        <v>134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13" t="s">
        <v>77</v>
      </c>
      <c r="BK106" s="203">
        <f>ROUND(I106*H106,2)</f>
        <v>0</v>
      </c>
      <c r="BL106" s="13" t="s">
        <v>87</v>
      </c>
      <c r="BM106" s="13" t="s">
        <v>225</v>
      </c>
    </row>
    <row r="107" s="1" customFormat="1" ht="14.4" customHeight="1">
      <c r="B107" s="34"/>
      <c r="C107" s="191" t="s">
        <v>72</v>
      </c>
      <c r="D107" s="191" t="s">
        <v>135</v>
      </c>
      <c r="E107" s="192" t="s">
        <v>244</v>
      </c>
      <c r="F107" s="193" t="s">
        <v>245</v>
      </c>
      <c r="G107" s="194" t="s">
        <v>138</v>
      </c>
      <c r="H107" s="195">
        <v>2</v>
      </c>
      <c r="I107" s="196"/>
      <c r="J107" s="197">
        <f>ROUND(I107*H107,2)</f>
        <v>0</v>
      </c>
      <c r="K107" s="193" t="s">
        <v>19</v>
      </c>
      <c r="L107" s="198"/>
      <c r="M107" s="199" t="s">
        <v>19</v>
      </c>
      <c r="N107" s="200" t="s">
        <v>43</v>
      </c>
      <c r="O107" s="75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AR107" s="13" t="s">
        <v>99</v>
      </c>
      <c r="AT107" s="13" t="s">
        <v>135</v>
      </c>
      <c r="AU107" s="13" t="s">
        <v>77</v>
      </c>
      <c r="AY107" s="13" t="s">
        <v>134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13" t="s">
        <v>77</v>
      </c>
      <c r="BK107" s="203">
        <f>ROUND(I107*H107,2)</f>
        <v>0</v>
      </c>
      <c r="BL107" s="13" t="s">
        <v>87</v>
      </c>
      <c r="BM107" s="13" t="s">
        <v>231</v>
      </c>
    </row>
    <row r="108" s="1" customFormat="1" ht="14.4" customHeight="1">
      <c r="B108" s="34"/>
      <c r="C108" s="191" t="s">
        <v>72</v>
      </c>
      <c r="D108" s="191" t="s">
        <v>135</v>
      </c>
      <c r="E108" s="192" t="s">
        <v>247</v>
      </c>
      <c r="F108" s="193" t="s">
        <v>248</v>
      </c>
      <c r="G108" s="194" t="s">
        <v>138</v>
      </c>
      <c r="H108" s="195">
        <v>8</v>
      </c>
      <c r="I108" s="196"/>
      <c r="J108" s="197">
        <f>ROUND(I108*H108,2)</f>
        <v>0</v>
      </c>
      <c r="K108" s="193" t="s">
        <v>19</v>
      </c>
      <c r="L108" s="198"/>
      <c r="M108" s="199" t="s">
        <v>19</v>
      </c>
      <c r="N108" s="200" t="s">
        <v>43</v>
      </c>
      <c r="O108" s="75"/>
      <c r="P108" s="201">
        <f>O108*H108</f>
        <v>0</v>
      </c>
      <c r="Q108" s="201">
        <v>0</v>
      </c>
      <c r="R108" s="201">
        <f>Q108*H108</f>
        <v>0</v>
      </c>
      <c r="S108" s="201">
        <v>0</v>
      </c>
      <c r="T108" s="202">
        <f>S108*H108</f>
        <v>0</v>
      </c>
      <c r="AR108" s="13" t="s">
        <v>99</v>
      </c>
      <c r="AT108" s="13" t="s">
        <v>135</v>
      </c>
      <c r="AU108" s="13" t="s">
        <v>77</v>
      </c>
      <c r="AY108" s="13" t="s">
        <v>134</v>
      </c>
      <c r="BE108" s="203">
        <f>IF(N108="základní",J108,0)</f>
        <v>0</v>
      </c>
      <c r="BF108" s="203">
        <f>IF(N108="snížená",J108,0)</f>
        <v>0</v>
      </c>
      <c r="BG108" s="203">
        <f>IF(N108="zákl. přenesená",J108,0)</f>
        <v>0</v>
      </c>
      <c r="BH108" s="203">
        <f>IF(N108="sníž. přenesená",J108,0)</f>
        <v>0</v>
      </c>
      <c r="BI108" s="203">
        <f>IF(N108="nulová",J108,0)</f>
        <v>0</v>
      </c>
      <c r="BJ108" s="13" t="s">
        <v>77</v>
      </c>
      <c r="BK108" s="203">
        <f>ROUND(I108*H108,2)</f>
        <v>0</v>
      </c>
      <c r="BL108" s="13" t="s">
        <v>87</v>
      </c>
      <c r="BM108" s="13" t="s">
        <v>237</v>
      </c>
    </row>
    <row r="109" s="1" customFormat="1" ht="14.4" customHeight="1">
      <c r="B109" s="34"/>
      <c r="C109" s="191" t="s">
        <v>72</v>
      </c>
      <c r="D109" s="191" t="s">
        <v>135</v>
      </c>
      <c r="E109" s="192" t="s">
        <v>250</v>
      </c>
      <c r="F109" s="193" t="s">
        <v>251</v>
      </c>
      <c r="G109" s="194" t="s">
        <v>138</v>
      </c>
      <c r="H109" s="195">
        <v>1</v>
      </c>
      <c r="I109" s="196"/>
      <c r="J109" s="197">
        <f>ROUND(I109*H109,2)</f>
        <v>0</v>
      </c>
      <c r="K109" s="193" t="s">
        <v>19</v>
      </c>
      <c r="L109" s="198"/>
      <c r="M109" s="199" t="s">
        <v>19</v>
      </c>
      <c r="N109" s="200" t="s">
        <v>43</v>
      </c>
      <c r="O109" s="75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AR109" s="13" t="s">
        <v>99</v>
      </c>
      <c r="AT109" s="13" t="s">
        <v>135</v>
      </c>
      <c r="AU109" s="13" t="s">
        <v>77</v>
      </c>
      <c r="AY109" s="13" t="s">
        <v>134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13" t="s">
        <v>77</v>
      </c>
      <c r="BK109" s="203">
        <f>ROUND(I109*H109,2)</f>
        <v>0</v>
      </c>
      <c r="BL109" s="13" t="s">
        <v>87</v>
      </c>
      <c r="BM109" s="13" t="s">
        <v>568</v>
      </c>
    </row>
    <row r="110" s="1" customFormat="1" ht="20.4" customHeight="1">
      <c r="B110" s="34"/>
      <c r="C110" s="191" t="s">
        <v>99</v>
      </c>
      <c r="D110" s="191" t="s">
        <v>135</v>
      </c>
      <c r="E110" s="192" t="s">
        <v>148</v>
      </c>
      <c r="F110" s="193" t="s">
        <v>149</v>
      </c>
      <c r="G110" s="194" t="s">
        <v>150</v>
      </c>
      <c r="H110" s="195">
        <v>20</v>
      </c>
      <c r="I110" s="196"/>
      <c r="J110" s="197">
        <f>ROUND(I110*H110,2)</f>
        <v>0</v>
      </c>
      <c r="K110" s="193" t="s">
        <v>151</v>
      </c>
      <c r="L110" s="198"/>
      <c r="M110" s="199" t="s">
        <v>19</v>
      </c>
      <c r="N110" s="200" t="s">
        <v>43</v>
      </c>
      <c r="O110" s="75"/>
      <c r="P110" s="201">
        <f>O110*H110</f>
        <v>0</v>
      </c>
      <c r="Q110" s="201">
        <v>0</v>
      </c>
      <c r="R110" s="201">
        <f>Q110*H110</f>
        <v>0</v>
      </c>
      <c r="S110" s="201">
        <v>0</v>
      </c>
      <c r="T110" s="202">
        <f>S110*H110</f>
        <v>0</v>
      </c>
      <c r="AR110" s="13" t="s">
        <v>81</v>
      </c>
      <c r="AT110" s="13" t="s">
        <v>135</v>
      </c>
      <c r="AU110" s="13" t="s">
        <v>77</v>
      </c>
      <c r="AY110" s="13" t="s">
        <v>134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13" t="s">
        <v>77</v>
      </c>
      <c r="BK110" s="203">
        <f>ROUND(I110*H110,2)</f>
        <v>0</v>
      </c>
      <c r="BL110" s="13" t="s">
        <v>77</v>
      </c>
      <c r="BM110" s="13" t="s">
        <v>664</v>
      </c>
    </row>
    <row r="111" s="1" customFormat="1" ht="20.4" customHeight="1">
      <c r="B111" s="34"/>
      <c r="C111" s="191" t="s">
        <v>102</v>
      </c>
      <c r="D111" s="191" t="s">
        <v>135</v>
      </c>
      <c r="E111" s="192" t="s">
        <v>154</v>
      </c>
      <c r="F111" s="193" t="s">
        <v>155</v>
      </c>
      <c r="G111" s="194" t="s">
        <v>150</v>
      </c>
      <c r="H111" s="195">
        <v>10</v>
      </c>
      <c r="I111" s="196"/>
      <c r="J111" s="197">
        <f>ROUND(I111*H111,2)</f>
        <v>0</v>
      </c>
      <c r="K111" s="193" t="s">
        <v>151</v>
      </c>
      <c r="L111" s="198"/>
      <c r="M111" s="199" t="s">
        <v>19</v>
      </c>
      <c r="N111" s="200" t="s">
        <v>43</v>
      </c>
      <c r="O111" s="75"/>
      <c r="P111" s="201">
        <f>O111*H111</f>
        <v>0</v>
      </c>
      <c r="Q111" s="201">
        <v>0</v>
      </c>
      <c r="R111" s="201">
        <f>Q111*H111</f>
        <v>0</v>
      </c>
      <c r="S111" s="201">
        <v>0</v>
      </c>
      <c r="T111" s="202">
        <f>S111*H111</f>
        <v>0</v>
      </c>
      <c r="AR111" s="13" t="s">
        <v>81</v>
      </c>
      <c r="AT111" s="13" t="s">
        <v>135</v>
      </c>
      <c r="AU111" s="13" t="s">
        <v>77</v>
      </c>
      <c r="AY111" s="13" t="s">
        <v>134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13" t="s">
        <v>77</v>
      </c>
      <c r="BK111" s="203">
        <f>ROUND(I111*H111,2)</f>
        <v>0</v>
      </c>
      <c r="BL111" s="13" t="s">
        <v>77</v>
      </c>
      <c r="BM111" s="13" t="s">
        <v>665</v>
      </c>
    </row>
    <row r="112" s="1" customFormat="1" ht="20.4" customHeight="1">
      <c r="B112" s="34"/>
      <c r="C112" s="191" t="s">
        <v>147</v>
      </c>
      <c r="D112" s="191" t="s">
        <v>135</v>
      </c>
      <c r="E112" s="192" t="s">
        <v>158</v>
      </c>
      <c r="F112" s="193" t="s">
        <v>159</v>
      </c>
      <c r="G112" s="194" t="s">
        <v>150</v>
      </c>
      <c r="H112" s="195">
        <v>60</v>
      </c>
      <c r="I112" s="196"/>
      <c r="J112" s="197">
        <f>ROUND(I112*H112,2)</f>
        <v>0</v>
      </c>
      <c r="K112" s="193" t="s">
        <v>151</v>
      </c>
      <c r="L112" s="198"/>
      <c r="M112" s="199" t="s">
        <v>19</v>
      </c>
      <c r="N112" s="200" t="s">
        <v>43</v>
      </c>
      <c r="O112" s="75"/>
      <c r="P112" s="201">
        <f>O112*H112</f>
        <v>0</v>
      </c>
      <c r="Q112" s="201">
        <v>0</v>
      </c>
      <c r="R112" s="201">
        <f>Q112*H112</f>
        <v>0</v>
      </c>
      <c r="S112" s="201">
        <v>0</v>
      </c>
      <c r="T112" s="202">
        <f>S112*H112</f>
        <v>0</v>
      </c>
      <c r="AR112" s="13" t="s">
        <v>81</v>
      </c>
      <c r="AT112" s="13" t="s">
        <v>135</v>
      </c>
      <c r="AU112" s="13" t="s">
        <v>77</v>
      </c>
      <c r="AY112" s="13" t="s">
        <v>134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13" t="s">
        <v>77</v>
      </c>
      <c r="BK112" s="203">
        <f>ROUND(I112*H112,2)</f>
        <v>0</v>
      </c>
      <c r="BL112" s="13" t="s">
        <v>77</v>
      </c>
      <c r="BM112" s="13" t="s">
        <v>666</v>
      </c>
    </row>
    <row r="113" s="1" customFormat="1" ht="20.4" customHeight="1">
      <c r="B113" s="34"/>
      <c r="C113" s="191" t="s">
        <v>171</v>
      </c>
      <c r="D113" s="191" t="s">
        <v>135</v>
      </c>
      <c r="E113" s="192" t="s">
        <v>161</v>
      </c>
      <c r="F113" s="193" t="s">
        <v>162</v>
      </c>
      <c r="G113" s="194" t="s">
        <v>163</v>
      </c>
      <c r="H113" s="195">
        <v>8</v>
      </c>
      <c r="I113" s="196"/>
      <c r="J113" s="197">
        <f>ROUND(I113*H113,2)</f>
        <v>0</v>
      </c>
      <c r="K113" s="193" t="s">
        <v>151</v>
      </c>
      <c r="L113" s="198"/>
      <c r="M113" s="199" t="s">
        <v>19</v>
      </c>
      <c r="N113" s="200" t="s">
        <v>43</v>
      </c>
      <c r="O113" s="75"/>
      <c r="P113" s="201">
        <f>O113*H113</f>
        <v>0</v>
      </c>
      <c r="Q113" s="201">
        <v>0</v>
      </c>
      <c r="R113" s="201">
        <f>Q113*H113</f>
        <v>0</v>
      </c>
      <c r="S113" s="201">
        <v>0</v>
      </c>
      <c r="T113" s="202">
        <f>S113*H113</f>
        <v>0</v>
      </c>
      <c r="AR113" s="13" t="s">
        <v>81</v>
      </c>
      <c r="AT113" s="13" t="s">
        <v>135</v>
      </c>
      <c r="AU113" s="13" t="s">
        <v>77</v>
      </c>
      <c r="AY113" s="13" t="s">
        <v>134</v>
      </c>
      <c r="BE113" s="203">
        <f>IF(N113="základní",J113,0)</f>
        <v>0</v>
      </c>
      <c r="BF113" s="203">
        <f>IF(N113="snížená",J113,0)</f>
        <v>0</v>
      </c>
      <c r="BG113" s="203">
        <f>IF(N113="zákl. přenesená",J113,0)</f>
        <v>0</v>
      </c>
      <c r="BH113" s="203">
        <f>IF(N113="sníž. přenesená",J113,0)</f>
        <v>0</v>
      </c>
      <c r="BI113" s="203">
        <f>IF(N113="nulová",J113,0)</f>
        <v>0</v>
      </c>
      <c r="BJ113" s="13" t="s">
        <v>77</v>
      </c>
      <c r="BK113" s="203">
        <f>ROUND(I113*H113,2)</f>
        <v>0</v>
      </c>
      <c r="BL113" s="13" t="s">
        <v>77</v>
      </c>
      <c r="BM113" s="13" t="s">
        <v>667</v>
      </c>
    </row>
    <row r="114" s="1" customFormat="1" ht="20.4" customHeight="1">
      <c r="B114" s="34"/>
      <c r="C114" s="191" t="s">
        <v>175</v>
      </c>
      <c r="D114" s="191" t="s">
        <v>135</v>
      </c>
      <c r="E114" s="192" t="s">
        <v>165</v>
      </c>
      <c r="F114" s="193" t="s">
        <v>166</v>
      </c>
      <c r="G114" s="194" t="s">
        <v>163</v>
      </c>
      <c r="H114" s="195">
        <v>8</v>
      </c>
      <c r="I114" s="196"/>
      <c r="J114" s="197">
        <f>ROUND(I114*H114,2)</f>
        <v>0</v>
      </c>
      <c r="K114" s="193" t="s">
        <v>151</v>
      </c>
      <c r="L114" s="198"/>
      <c r="M114" s="199" t="s">
        <v>19</v>
      </c>
      <c r="N114" s="200" t="s">
        <v>43</v>
      </c>
      <c r="O114" s="75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AR114" s="13" t="s">
        <v>81</v>
      </c>
      <c r="AT114" s="13" t="s">
        <v>135</v>
      </c>
      <c r="AU114" s="13" t="s">
        <v>77</v>
      </c>
      <c r="AY114" s="13" t="s">
        <v>134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13" t="s">
        <v>77</v>
      </c>
      <c r="BK114" s="203">
        <f>ROUND(I114*H114,2)</f>
        <v>0</v>
      </c>
      <c r="BL114" s="13" t="s">
        <v>77</v>
      </c>
      <c r="BM114" s="13" t="s">
        <v>668</v>
      </c>
    </row>
    <row r="115" s="1" customFormat="1" ht="20.4" customHeight="1">
      <c r="B115" s="34"/>
      <c r="C115" s="191" t="s">
        <v>153</v>
      </c>
      <c r="D115" s="191" t="s">
        <v>135</v>
      </c>
      <c r="E115" s="192" t="s">
        <v>168</v>
      </c>
      <c r="F115" s="193" t="s">
        <v>169</v>
      </c>
      <c r="G115" s="194" t="s">
        <v>163</v>
      </c>
      <c r="H115" s="195">
        <v>8</v>
      </c>
      <c r="I115" s="196"/>
      <c r="J115" s="197">
        <f>ROUND(I115*H115,2)</f>
        <v>0</v>
      </c>
      <c r="K115" s="193" t="s">
        <v>151</v>
      </c>
      <c r="L115" s="198"/>
      <c r="M115" s="199" t="s">
        <v>19</v>
      </c>
      <c r="N115" s="200" t="s">
        <v>43</v>
      </c>
      <c r="O115" s="75"/>
      <c r="P115" s="201">
        <f>O115*H115</f>
        <v>0</v>
      </c>
      <c r="Q115" s="201">
        <v>0</v>
      </c>
      <c r="R115" s="201">
        <f>Q115*H115</f>
        <v>0</v>
      </c>
      <c r="S115" s="201">
        <v>0</v>
      </c>
      <c r="T115" s="202">
        <f>S115*H115</f>
        <v>0</v>
      </c>
      <c r="AR115" s="13" t="s">
        <v>81</v>
      </c>
      <c r="AT115" s="13" t="s">
        <v>135</v>
      </c>
      <c r="AU115" s="13" t="s">
        <v>77</v>
      </c>
      <c r="AY115" s="13" t="s">
        <v>134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13" t="s">
        <v>77</v>
      </c>
      <c r="BK115" s="203">
        <f>ROUND(I115*H115,2)</f>
        <v>0</v>
      </c>
      <c r="BL115" s="13" t="s">
        <v>77</v>
      </c>
      <c r="BM115" s="13" t="s">
        <v>669</v>
      </c>
    </row>
    <row r="116" s="1" customFormat="1" ht="20.4" customHeight="1">
      <c r="B116" s="34"/>
      <c r="C116" s="191" t="s">
        <v>157</v>
      </c>
      <c r="D116" s="191" t="s">
        <v>135</v>
      </c>
      <c r="E116" s="192" t="s">
        <v>172</v>
      </c>
      <c r="F116" s="193" t="s">
        <v>173</v>
      </c>
      <c r="G116" s="194" t="s">
        <v>163</v>
      </c>
      <c r="H116" s="195">
        <v>2</v>
      </c>
      <c r="I116" s="196"/>
      <c r="J116" s="197">
        <f>ROUND(I116*H116,2)</f>
        <v>0</v>
      </c>
      <c r="K116" s="193" t="s">
        <v>151</v>
      </c>
      <c r="L116" s="198"/>
      <c r="M116" s="199" t="s">
        <v>19</v>
      </c>
      <c r="N116" s="200" t="s">
        <v>43</v>
      </c>
      <c r="O116" s="75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AR116" s="13" t="s">
        <v>81</v>
      </c>
      <c r="AT116" s="13" t="s">
        <v>135</v>
      </c>
      <c r="AU116" s="13" t="s">
        <v>77</v>
      </c>
      <c r="AY116" s="13" t="s">
        <v>134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13" t="s">
        <v>77</v>
      </c>
      <c r="BK116" s="203">
        <f>ROUND(I116*H116,2)</f>
        <v>0</v>
      </c>
      <c r="BL116" s="13" t="s">
        <v>77</v>
      </c>
      <c r="BM116" s="13" t="s">
        <v>670</v>
      </c>
    </row>
    <row r="117" s="9" customFormat="1" ht="25.92" customHeight="1">
      <c r="B117" s="177"/>
      <c r="C117" s="178"/>
      <c r="D117" s="179" t="s">
        <v>71</v>
      </c>
      <c r="E117" s="180" t="s">
        <v>253</v>
      </c>
      <c r="F117" s="180" t="s">
        <v>254</v>
      </c>
      <c r="G117" s="178"/>
      <c r="H117" s="178"/>
      <c r="I117" s="181"/>
      <c r="J117" s="182">
        <f>BK117</f>
        <v>0</v>
      </c>
      <c r="K117" s="178"/>
      <c r="L117" s="183"/>
      <c r="M117" s="184"/>
      <c r="N117" s="185"/>
      <c r="O117" s="185"/>
      <c r="P117" s="186">
        <f>SUM(P118:P131)</f>
        <v>0</v>
      </c>
      <c r="Q117" s="185"/>
      <c r="R117" s="186">
        <f>SUM(R118:R131)</f>
        <v>0</v>
      </c>
      <c r="S117" s="185"/>
      <c r="T117" s="187">
        <f>SUM(T118:T131)</f>
        <v>0</v>
      </c>
      <c r="AR117" s="188" t="s">
        <v>77</v>
      </c>
      <c r="AT117" s="189" t="s">
        <v>71</v>
      </c>
      <c r="AU117" s="189" t="s">
        <v>72</v>
      </c>
      <c r="AY117" s="188" t="s">
        <v>134</v>
      </c>
      <c r="BK117" s="190">
        <f>SUM(BK118:BK131)</f>
        <v>0</v>
      </c>
    </row>
    <row r="118" s="1" customFormat="1" ht="71.4" customHeight="1">
      <c r="B118" s="34"/>
      <c r="C118" s="191" t="s">
        <v>72</v>
      </c>
      <c r="D118" s="191" t="s">
        <v>135</v>
      </c>
      <c r="E118" s="192" t="s">
        <v>255</v>
      </c>
      <c r="F118" s="193" t="s">
        <v>256</v>
      </c>
      <c r="G118" s="194" t="s">
        <v>138</v>
      </c>
      <c r="H118" s="195">
        <v>2</v>
      </c>
      <c r="I118" s="196"/>
      <c r="J118" s="197">
        <f>ROUND(I118*H118,2)</f>
        <v>0</v>
      </c>
      <c r="K118" s="193" t="s">
        <v>19</v>
      </c>
      <c r="L118" s="198"/>
      <c r="M118" s="199" t="s">
        <v>19</v>
      </c>
      <c r="N118" s="200" t="s">
        <v>43</v>
      </c>
      <c r="O118" s="75"/>
      <c r="P118" s="201">
        <f>O118*H118</f>
        <v>0</v>
      </c>
      <c r="Q118" s="201">
        <v>0</v>
      </c>
      <c r="R118" s="201">
        <f>Q118*H118</f>
        <v>0</v>
      </c>
      <c r="S118" s="201">
        <v>0</v>
      </c>
      <c r="T118" s="202">
        <f>S118*H118</f>
        <v>0</v>
      </c>
      <c r="AR118" s="13" t="s">
        <v>99</v>
      </c>
      <c r="AT118" s="13" t="s">
        <v>135</v>
      </c>
      <c r="AU118" s="13" t="s">
        <v>77</v>
      </c>
      <c r="AY118" s="13" t="s">
        <v>134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13" t="s">
        <v>77</v>
      </c>
      <c r="BK118" s="203">
        <f>ROUND(I118*H118,2)</f>
        <v>0</v>
      </c>
      <c r="BL118" s="13" t="s">
        <v>87</v>
      </c>
      <c r="BM118" s="13" t="s">
        <v>243</v>
      </c>
    </row>
    <row r="119" s="1" customFormat="1" ht="14.4" customHeight="1">
      <c r="B119" s="34"/>
      <c r="C119" s="191" t="s">
        <v>72</v>
      </c>
      <c r="D119" s="191" t="s">
        <v>135</v>
      </c>
      <c r="E119" s="192" t="s">
        <v>258</v>
      </c>
      <c r="F119" s="193" t="s">
        <v>259</v>
      </c>
      <c r="G119" s="194" t="s">
        <v>138</v>
      </c>
      <c r="H119" s="195">
        <v>2</v>
      </c>
      <c r="I119" s="196"/>
      <c r="J119" s="197">
        <f>ROUND(I119*H119,2)</f>
        <v>0</v>
      </c>
      <c r="K119" s="193" t="s">
        <v>19</v>
      </c>
      <c r="L119" s="198"/>
      <c r="M119" s="199" t="s">
        <v>19</v>
      </c>
      <c r="N119" s="200" t="s">
        <v>43</v>
      </c>
      <c r="O119" s="75"/>
      <c r="P119" s="201">
        <f>O119*H119</f>
        <v>0</v>
      </c>
      <c r="Q119" s="201">
        <v>0</v>
      </c>
      <c r="R119" s="201">
        <f>Q119*H119</f>
        <v>0</v>
      </c>
      <c r="S119" s="201">
        <v>0</v>
      </c>
      <c r="T119" s="202">
        <f>S119*H119</f>
        <v>0</v>
      </c>
      <c r="AR119" s="13" t="s">
        <v>99</v>
      </c>
      <c r="AT119" s="13" t="s">
        <v>135</v>
      </c>
      <c r="AU119" s="13" t="s">
        <v>77</v>
      </c>
      <c r="AY119" s="13" t="s">
        <v>134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13" t="s">
        <v>77</v>
      </c>
      <c r="BK119" s="203">
        <f>ROUND(I119*H119,2)</f>
        <v>0</v>
      </c>
      <c r="BL119" s="13" t="s">
        <v>87</v>
      </c>
      <c r="BM119" s="13" t="s">
        <v>569</v>
      </c>
    </row>
    <row r="120" s="1" customFormat="1" ht="14.4" customHeight="1">
      <c r="B120" s="34"/>
      <c r="C120" s="191" t="s">
        <v>72</v>
      </c>
      <c r="D120" s="191" t="s">
        <v>135</v>
      </c>
      <c r="E120" s="192" t="s">
        <v>261</v>
      </c>
      <c r="F120" s="193" t="s">
        <v>262</v>
      </c>
      <c r="G120" s="194" t="s">
        <v>138</v>
      </c>
      <c r="H120" s="195">
        <v>2</v>
      </c>
      <c r="I120" s="196"/>
      <c r="J120" s="197">
        <f>ROUND(I120*H120,2)</f>
        <v>0</v>
      </c>
      <c r="K120" s="193" t="s">
        <v>19</v>
      </c>
      <c r="L120" s="198"/>
      <c r="M120" s="199" t="s">
        <v>19</v>
      </c>
      <c r="N120" s="200" t="s">
        <v>43</v>
      </c>
      <c r="O120" s="75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13" t="s">
        <v>99</v>
      </c>
      <c r="AT120" s="13" t="s">
        <v>135</v>
      </c>
      <c r="AU120" s="13" t="s">
        <v>77</v>
      </c>
      <c r="AY120" s="13" t="s">
        <v>134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13" t="s">
        <v>77</v>
      </c>
      <c r="BK120" s="203">
        <f>ROUND(I120*H120,2)</f>
        <v>0</v>
      </c>
      <c r="BL120" s="13" t="s">
        <v>87</v>
      </c>
      <c r="BM120" s="13" t="s">
        <v>246</v>
      </c>
    </row>
    <row r="121" s="1" customFormat="1" ht="14.4" customHeight="1">
      <c r="B121" s="34"/>
      <c r="C121" s="191" t="s">
        <v>72</v>
      </c>
      <c r="D121" s="191" t="s">
        <v>135</v>
      </c>
      <c r="E121" s="192" t="s">
        <v>264</v>
      </c>
      <c r="F121" s="193" t="s">
        <v>265</v>
      </c>
      <c r="G121" s="194" t="s">
        <v>138</v>
      </c>
      <c r="H121" s="195">
        <v>2</v>
      </c>
      <c r="I121" s="196"/>
      <c r="J121" s="197">
        <f>ROUND(I121*H121,2)</f>
        <v>0</v>
      </c>
      <c r="K121" s="193" t="s">
        <v>19</v>
      </c>
      <c r="L121" s="198"/>
      <c r="M121" s="199" t="s">
        <v>19</v>
      </c>
      <c r="N121" s="200" t="s">
        <v>43</v>
      </c>
      <c r="O121" s="75"/>
      <c r="P121" s="201">
        <f>O121*H121</f>
        <v>0</v>
      </c>
      <c r="Q121" s="201">
        <v>0</v>
      </c>
      <c r="R121" s="201">
        <f>Q121*H121</f>
        <v>0</v>
      </c>
      <c r="S121" s="201">
        <v>0</v>
      </c>
      <c r="T121" s="202">
        <f>S121*H121</f>
        <v>0</v>
      </c>
      <c r="AR121" s="13" t="s">
        <v>99</v>
      </c>
      <c r="AT121" s="13" t="s">
        <v>135</v>
      </c>
      <c r="AU121" s="13" t="s">
        <v>77</v>
      </c>
      <c r="AY121" s="13" t="s">
        <v>134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13" t="s">
        <v>77</v>
      </c>
      <c r="BK121" s="203">
        <f>ROUND(I121*H121,2)</f>
        <v>0</v>
      </c>
      <c r="BL121" s="13" t="s">
        <v>87</v>
      </c>
      <c r="BM121" s="13" t="s">
        <v>609</v>
      </c>
    </row>
    <row r="122" s="1" customFormat="1" ht="14.4" customHeight="1">
      <c r="B122" s="34"/>
      <c r="C122" s="191" t="s">
        <v>72</v>
      </c>
      <c r="D122" s="191" t="s">
        <v>135</v>
      </c>
      <c r="E122" s="192" t="s">
        <v>267</v>
      </c>
      <c r="F122" s="193" t="s">
        <v>268</v>
      </c>
      <c r="G122" s="194" t="s">
        <v>138</v>
      </c>
      <c r="H122" s="195">
        <v>2</v>
      </c>
      <c r="I122" s="196"/>
      <c r="J122" s="197">
        <f>ROUND(I122*H122,2)</f>
        <v>0</v>
      </c>
      <c r="K122" s="193" t="s">
        <v>19</v>
      </c>
      <c r="L122" s="198"/>
      <c r="M122" s="199" t="s">
        <v>19</v>
      </c>
      <c r="N122" s="200" t="s">
        <v>43</v>
      </c>
      <c r="O122" s="75"/>
      <c r="P122" s="201">
        <f>O122*H122</f>
        <v>0</v>
      </c>
      <c r="Q122" s="201">
        <v>0</v>
      </c>
      <c r="R122" s="201">
        <f>Q122*H122</f>
        <v>0</v>
      </c>
      <c r="S122" s="201">
        <v>0</v>
      </c>
      <c r="T122" s="202">
        <f>S122*H122</f>
        <v>0</v>
      </c>
      <c r="AR122" s="13" t="s">
        <v>99</v>
      </c>
      <c r="AT122" s="13" t="s">
        <v>135</v>
      </c>
      <c r="AU122" s="13" t="s">
        <v>77</v>
      </c>
      <c r="AY122" s="13" t="s">
        <v>134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13" t="s">
        <v>77</v>
      </c>
      <c r="BK122" s="203">
        <f>ROUND(I122*H122,2)</f>
        <v>0</v>
      </c>
      <c r="BL122" s="13" t="s">
        <v>87</v>
      </c>
      <c r="BM122" s="13" t="s">
        <v>249</v>
      </c>
    </row>
    <row r="123" s="1" customFormat="1" ht="14.4" customHeight="1">
      <c r="B123" s="34"/>
      <c r="C123" s="191" t="s">
        <v>72</v>
      </c>
      <c r="D123" s="191" t="s">
        <v>135</v>
      </c>
      <c r="E123" s="192" t="s">
        <v>270</v>
      </c>
      <c r="F123" s="193" t="s">
        <v>239</v>
      </c>
      <c r="G123" s="194" t="s">
        <v>138</v>
      </c>
      <c r="H123" s="195">
        <v>2</v>
      </c>
      <c r="I123" s="196"/>
      <c r="J123" s="197">
        <f>ROUND(I123*H123,2)</f>
        <v>0</v>
      </c>
      <c r="K123" s="193" t="s">
        <v>19</v>
      </c>
      <c r="L123" s="198"/>
      <c r="M123" s="199" t="s">
        <v>19</v>
      </c>
      <c r="N123" s="200" t="s">
        <v>43</v>
      </c>
      <c r="O123" s="75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AR123" s="13" t="s">
        <v>99</v>
      </c>
      <c r="AT123" s="13" t="s">
        <v>135</v>
      </c>
      <c r="AU123" s="13" t="s">
        <v>77</v>
      </c>
      <c r="AY123" s="13" t="s">
        <v>134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13" t="s">
        <v>77</v>
      </c>
      <c r="BK123" s="203">
        <f>ROUND(I123*H123,2)</f>
        <v>0</v>
      </c>
      <c r="BL123" s="13" t="s">
        <v>87</v>
      </c>
      <c r="BM123" s="13" t="s">
        <v>252</v>
      </c>
    </row>
    <row r="124" s="1" customFormat="1" ht="14.4" customHeight="1">
      <c r="B124" s="34"/>
      <c r="C124" s="191" t="s">
        <v>72</v>
      </c>
      <c r="D124" s="191" t="s">
        <v>135</v>
      </c>
      <c r="E124" s="192" t="s">
        <v>272</v>
      </c>
      <c r="F124" s="193" t="s">
        <v>273</v>
      </c>
      <c r="G124" s="194" t="s">
        <v>138</v>
      </c>
      <c r="H124" s="195">
        <v>2</v>
      </c>
      <c r="I124" s="196"/>
      <c r="J124" s="197">
        <f>ROUND(I124*H124,2)</f>
        <v>0</v>
      </c>
      <c r="K124" s="193" t="s">
        <v>19</v>
      </c>
      <c r="L124" s="198"/>
      <c r="M124" s="199" t="s">
        <v>19</v>
      </c>
      <c r="N124" s="200" t="s">
        <v>43</v>
      </c>
      <c r="O124" s="75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AR124" s="13" t="s">
        <v>99</v>
      </c>
      <c r="AT124" s="13" t="s">
        <v>135</v>
      </c>
      <c r="AU124" s="13" t="s">
        <v>77</v>
      </c>
      <c r="AY124" s="13" t="s">
        <v>134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13" t="s">
        <v>77</v>
      </c>
      <c r="BK124" s="203">
        <f>ROUND(I124*H124,2)</f>
        <v>0</v>
      </c>
      <c r="BL124" s="13" t="s">
        <v>87</v>
      </c>
      <c r="BM124" s="13" t="s">
        <v>572</v>
      </c>
    </row>
    <row r="125" s="1" customFormat="1" ht="14.4" customHeight="1">
      <c r="B125" s="34"/>
      <c r="C125" s="191" t="s">
        <v>72</v>
      </c>
      <c r="D125" s="191" t="s">
        <v>135</v>
      </c>
      <c r="E125" s="192" t="s">
        <v>275</v>
      </c>
      <c r="F125" s="193" t="s">
        <v>236</v>
      </c>
      <c r="G125" s="194" t="s">
        <v>138</v>
      </c>
      <c r="H125" s="195">
        <v>2</v>
      </c>
      <c r="I125" s="196"/>
      <c r="J125" s="197">
        <f>ROUND(I125*H125,2)</f>
        <v>0</v>
      </c>
      <c r="K125" s="193" t="s">
        <v>19</v>
      </c>
      <c r="L125" s="198"/>
      <c r="M125" s="199" t="s">
        <v>19</v>
      </c>
      <c r="N125" s="200" t="s">
        <v>43</v>
      </c>
      <c r="O125" s="75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AR125" s="13" t="s">
        <v>99</v>
      </c>
      <c r="AT125" s="13" t="s">
        <v>135</v>
      </c>
      <c r="AU125" s="13" t="s">
        <v>77</v>
      </c>
      <c r="AY125" s="13" t="s">
        <v>134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13" t="s">
        <v>77</v>
      </c>
      <c r="BK125" s="203">
        <f>ROUND(I125*H125,2)</f>
        <v>0</v>
      </c>
      <c r="BL125" s="13" t="s">
        <v>87</v>
      </c>
      <c r="BM125" s="13" t="s">
        <v>257</v>
      </c>
    </row>
    <row r="126" s="1" customFormat="1" ht="30.6" customHeight="1">
      <c r="B126" s="34"/>
      <c r="C126" s="191" t="s">
        <v>72</v>
      </c>
      <c r="D126" s="191" t="s">
        <v>135</v>
      </c>
      <c r="E126" s="192" t="s">
        <v>277</v>
      </c>
      <c r="F126" s="193" t="s">
        <v>278</v>
      </c>
      <c r="G126" s="194" t="s">
        <v>138</v>
      </c>
      <c r="H126" s="195">
        <v>2</v>
      </c>
      <c r="I126" s="196"/>
      <c r="J126" s="197">
        <f>ROUND(I126*H126,2)</f>
        <v>0</v>
      </c>
      <c r="K126" s="193" t="s">
        <v>19</v>
      </c>
      <c r="L126" s="198"/>
      <c r="M126" s="199" t="s">
        <v>19</v>
      </c>
      <c r="N126" s="200" t="s">
        <v>43</v>
      </c>
      <c r="O126" s="75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AR126" s="13" t="s">
        <v>99</v>
      </c>
      <c r="AT126" s="13" t="s">
        <v>135</v>
      </c>
      <c r="AU126" s="13" t="s">
        <v>77</v>
      </c>
      <c r="AY126" s="13" t="s">
        <v>134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13" t="s">
        <v>77</v>
      </c>
      <c r="BK126" s="203">
        <f>ROUND(I126*H126,2)</f>
        <v>0</v>
      </c>
      <c r="BL126" s="13" t="s">
        <v>87</v>
      </c>
      <c r="BM126" s="13" t="s">
        <v>260</v>
      </c>
    </row>
    <row r="127" s="1" customFormat="1" ht="30.6" customHeight="1">
      <c r="B127" s="34"/>
      <c r="C127" s="191" t="s">
        <v>72</v>
      </c>
      <c r="D127" s="191" t="s">
        <v>135</v>
      </c>
      <c r="E127" s="192" t="s">
        <v>280</v>
      </c>
      <c r="F127" s="193" t="s">
        <v>281</v>
      </c>
      <c r="G127" s="194" t="s">
        <v>138</v>
      </c>
      <c r="H127" s="195">
        <v>2</v>
      </c>
      <c r="I127" s="196"/>
      <c r="J127" s="197">
        <f>ROUND(I127*H127,2)</f>
        <v>0</v>
      </c>
      <c r="K127" s="193" t="s">
        <v>19</v>
      </c>
      <c r="L127" s="198"/>
      <c r="M127" s="199" t="s">
        <v>19</v>
      </c>
      <c r="N127" s="200" t="s">
        <v>43</v>
      </c>
      <c r="O127" s="75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AR127" s="13" t="s">
        <v>99</v>
      </c>
      <c r="AT127" s="13" t="s">
        <v>135</v>
      </c>
      <c r="AU127" s="13" t="s">
        <v>77</v>
      </c>
      <c r="AY127" s="13" t="s">
        <v>134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13" t="s">
        <v>77</v>
      </c>
      <c r="BK127" s="203">
        <f>ROUND(I127*H127,2)</f>
        <v>0</v>
      </c>
      <c r="BL127" s="13" t="s">
        <v>87</v>
      </c>
      <c r="BM127" s="13" t="s">
        <v>263</v>
      </c>
    </row>
    <row r="128" s="1" customFormat="1" ht="14.4" customHeight="1">
      <c r="B128" s="34"/>
      <c r="C128" s="191" t="s">
        <v>72</v>
      </c>
      <c r="D128" s="191" t="s">
        <v>135</v>
      </c>
      <c r="E128" s="192" t="s">
        <v>283</v>
      </c>
      <c r="F128" s="193" t="s">
        <v>284</v>
      </c>
      <c r="G128" s="194" t="s">
        <v>138</v>
      </c>
      <c r="H128" s="195">
        <v>2</v>
      </c>
      <c r="I128" s="196"/>
      <c r="J128" s="197">
        <f>ROUND(I128*H128,2)</f>
        <v>0</v>
      </c>
      <c r="K128" s="193" t="s">
        <v>19</v>
      </c>
      <c r="L128" s="198"/>
      <c r="M128" s="199" t="s">
        <v>19</v>
      </c>
      <c r="N128" s="200" t="s">
        <v>43</v>
      </c>
      <c r="O128" s="75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AR128" s="13" t="s">
        <v>99</v>
      </c>
      <c r="AT128" s="13" t="s">
        <v>135</v>
      </c>
      <c r="AU128" s="13" t="s">
        <v>77</v>
      </c>
      <c r="AY128" s="13" t="s">
        <v>134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13" t="s">
        <v>77</v>
      </c>
      <c r="BK128" s="203">
        <f>ROUND(I128*H128,2)</f>
        <v>0</v>
      </c>
      <c r="BL128" s="13" t="s">
        <v>87</v>
      </c>
      <c r="BM128" s="13" t="s">
        <v>266</v>
      </c>
    </row>
    <row r="129" s="1" customFormat="1" ht="14.4" customHeight="1">
      <c r="B129" s="34"/>
      <c r="C129" s="191" t="s">
        <v>72</v>
      </c>
      <c r="D129" s="191" t="s">
        <v>135</v>
      </c>
      <c r="E129" s="192" t="s">
        <v>286</v>
      </c>
      <c r="F129" s="193" t="s">
        <v>287</v>
      </c>
      <c r="G129" s="194" t="s">
        <v>288</v>
      </c>
      <c r="H129" s="195">
        <v>2</v>
      </c>
      <c r="I129" s="196"/>
      <c r="J129" s="197">
        <f>ROUND(I129*H129,2)</f>
        <v>0</v>
      </c>
      <c r="K129" s="193" t="s">
        <v>19</v>
      </c>
      <c r="L129" s="198"/>
      <c r="M129" s="199" t="s">
        <v>19</v>
      </c>
      <c r="N129" s="200" t="s">
        <v>43</v>
      </c>
      <c r="O129" s="75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AR129" s="13" t="s">
        <v>99</v>
      </c>
      <c r="AT129" s="13" t="s">
        <v>135</v>
      </c>
      <c r="AU129" s="13" t="s">
        <v>77</v>
      </c>
      <c r="AY129" s="13" t="s">
        <v>134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13" t="s">
        <v>77</v>
      </c>
      <c r="BK129" s="203">
        <f>ROUND(I129*H129,2)</f>
        <v>0</v>
      </c>
      <c r="BL129" s="13" t="s">
        <v>87</v>
      </c>
      <c r="BM129" s="13" t="s">
        <v>577</v>
      </c>
    </row>
    <row r="130" s="1" customFormat="1" ht="14.4" customHeight="1">
      <c r="B130" s="34"/>
      <c r="C130" s="191" t="s">
        <v>72</v>
      </c>
      <c r="D130" s="191" t="s">
        <v>135</v>
      </c>
      <c r="E130" s="192" t="s">
        <v>290</v>
      </c>
      <c r="F130" s="193" t="s">
        <v>291</v>
      </c>
      <c r="G130" s="194" t="s">
        <v>288</v>
      </c>
      <c r="H130" s="195">
        <v>2</v>
      </c>
      <c r="I130" s="196"/>
      <c r="J130" s="197">
        <f>ROUND(I130*H130,2)</f>
        <v>0</v>
      </c>
      <c r="K130" s="193" t="s">
        <v>19</v>
      </c>
      <c r="L130" s="198"/>
      <c r="M130" s="199" t="s">
        <v>19</v>
      </c>
      <c r="N130" s="200" t="s">
        <v>43</v>
      </c>
      <c r="O130" s="75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AR130" s="13" t="s">
        <v>99</v>
      </c>
      <c r="AT130" s="13" t="s">
        <v>135</v>
      </c>
      <c r="AU130" s="13" t="s">
        <v>77</v>
      </c>
      <c r="AY130" s="13" t="s">
        <v>134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13" t="s">
        <v>77</v>
      </c>
      <c r="BK130" s="203">
        <f>ROUND(I130*H130,2)</f>
        <v>0</v>
      </c>
      <c r="BL130" s="13" t="s">
        <v>87</v>
      </c>
      <c r="BM130" s="13" t="s">
        <v>269</v>
      </c>
    </row>
    <row r="131" s="1" customFormat="1" ht="20.4" customHeight="1">
      <c r="B131" s="34"/>
      <c r="C131" s="191" t="s">
        <v>72</v>
      </c>
      <c r="D131" s="191" t="s">
        <v>135</v>
      </c>
      <c r="E131" s="192" t="s">
        <v>293</v>
      </c>
      <c r="F131" s="193" t="s">
        <v>294</v>
      </c>
      <c r="G131" s="194" t="s">
        <v>138</v>
      </c>
      <c r="H131" s="195">
        <v>1</v>
      </c>
      <c r="I131" s="196"/>
      <c r="J131" s="197">
        <f>ROUND(I131*H131,2)</f>
        <v>0</v>
      </c>
      <c r="K131" s="193" t="s">
        <v>19</v>
      </c>
      <c r="L131" s="198"/>
      <c r="M131" s="199" t="s">
        <v>19</v>
      </c>
      <c r="N131" s="200" t="s">
        <v>43</v>
      </c>
      <c r="O131" s="75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AR131" s="13" t="s">
        <v>99</v>
      </c>
      <c r="AT131" s="13" t="s">
        <v>135</v>
      </c>
      <c r="AU131" s="13" t="s">
        <v>77</v>
      </c>
      <c r="AY131" s="13" t="s">
        <v>134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3" t="s">
        <v>77</v>
      </c>
      <c r="BK131" s="203">
        <f>ROUND(I131*H131,2)</f>
        <v>0</v>
      </c>
      <c r="BL131" s="13" t="s">
        <v>87</v>
      </c>
      <c r="BM131" s="13" t="s">
        <v>271</v>
      </c>
    </row>
    <row r="132" s="9" customFormat="1" ht="25.92" customHeight="1">
      <c r="B132" s="177"/>
      <c r="C132" s="178"/>
      <c r="D132" s="179" t="s">
        <v>71</v>
      </c>
      <c r="E132" s="180" t="s">
        <v>296</v>
      </c>
      <c r="F132" s="180" t="s">
        <v>297</v>
      </c>
      <c r="G132" s="178"/>
      <c r="H132" s="178"/>
      <c r="I132" s="181"/>
      <c r="J132" s="182">
        <f>BK132</f>
        <v>0</v>
      </c>
      <c r="K132" s="178"/>
      <c r="L132" s="183"/>
      <c r="M132" s="184"/>
      <c r="N132" s="185"/>
      <c r="O132" s="185"/>
      <c r="P132" s="186">
        <f>SUM(P133:P140)</f>
        <v>0</v>
      </c>
      <c r="Q132" s="185"/>
      <c r="R132" s="186">
        <f>SUM(R133:R140)</f>
        <v>0</v>
      </c>
      <c r="S132" s="185"/>
      <c r="T132" s="187">
        <f>SUM(T133:T140)</f>
        <v>0</v>
      </c>
      <c r="AR132" s="188" t="s">
        <v>77</v>
      </c>
      <c r="AT132" s="189" t="s">
        <v>71</v>
      </c>
      <c r="AU132" s="189" t="s">
        <v>72</v>
      </c>
      <c r="AY132" s="188" t="s">
        <v>134</v>
      </c>
      <c r="BK132" s="190">
        <f>SUM(BK133:BK140)</f>
        <v>0</v>
      </c>
    </row>
    <row r="133" s="1" customFormat="1" ht="14.4" customHeight="1">
      <c r="B133" s="34"/>
      <c r="C133" s="191" t="s">
        <v>72</v>
      </c>
      <c r="D133" s="191" t="s">
        <v>135</v>
      </c>
      <c r="E133" s="192" t="s">
        <v>632</v>
      </c>
      <c r="F133" s="193" t="s">
        <v>633</v>
      </c>
      <c r="G133" s="194" t="s">
        <v>138</v>
      </c>
      <c r="H133" s="195">
        <v>4</v>
      </c>
      <c r="I133" s="196"/>
      <c r="J133" s="197">
        <f>ROUND(I133*H133,2)</f>
        <v>0</v>
      </c>
      <c r="K133" s="193" t="s">
        <v>19</v>
      </c>
      <c r="L133" s="198"/>
      <c r="M133" s="199" t="s">
        <v>19</v>
      </c>
      <c r="N133" s="200" t="s">
        <v>43</v>
      </c>
      <c r="O133" s="75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AR133" s="13" t="s">
        <v>99</v>
      </c>
      <c r="AT133" s="13" t="s">
        <v>135</v>
      </c>
      <c r="AU133" s="13" t="s">
        <v>77</v>
      </c>
      <c r="AY133" s="13" t="s">
        <v>134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13" t="s">
        <v>77</v>
      </c>
      <c r="BK133" s="203">
        <f>ROUND(I133*H133,2)</f>
        <v>0</v>
      </c>
      <c r="BL133" s="13" t="s">
        <v>87</v>
      </c>
      <c r="BM133" s="13" t="s">
        <v>274</v>
      </c>
    </row>
    <row r="134" s="1" customFormat="1" ht="20.4" customHeight="1">
      <c r="B134" s="34"/>
      <c r="C134" s="191" t="s">
        <v>72</v>
      </c>
      <c r="D134" s="191" t="s">
        <v>135</v>
      </c>
      <c r="E134" s="192" t="s">
        <v>307</v>
      </c>
      <c r="F134" s="193" t="s">
        <v>308</v>
      </c>
      <c r="G134" s="194" t="s">
        <v>138</v>
      </c>
      <c r="H134" s="195">
        <v>2</v>
      </c>
      <c r="I134" s="196"/>
      <c r="J134" s="197">
        <f>ROUND(I134*H134,2)</f>
        <v>0</v>
      </c>
      <c r="K134" s="193" t="s">
        <v>19</v>
      </c>
      <c r="L134" s="198"/>
      <c r="M134" s="199" t="s">
        <v>19</v>
      </c>
      <c r="N134" s="200" t="s">
        <v>43</v>
      </c>
      <c r="O134" s="75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AR134" s="13" t="s">
        <v>99</v>
      </c>
      <c r="AT134" s="13" t="s">
        <v>135</v>
      </c>
      <c r="AU134" s="13" t="s">
        <v>77</v>
      </c>
      <c r="AY134" s="13" t="s">
        <v>134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3" t="s">
        <v>77</v>
      </c>
      <c r="BK134" s="203">
        <f>ROUND(I134*H134,2)</f>
        <v>0</v>
      </c>
      <c r="BL134" s="13" t="s">
        <v>87</v>
      </c>
      <c r="BM134" s="13" t="s">
        <v>276</v>
      </c>
    </row>
    <row r="135" s="1" customFormat="1" ht="14.4" customHeight="1">
      <c r="B135" s="34"/>
      <c r="C135" s="191" t="s">
        <v>72</v>
      </c>
      <c r="D135" s="191" t="s">
        <v>135</v>
      </c>
      <c r="E135" s="192" t="s">
        <v>310</v>
      </c>
      <c r="F135" s="193" t="s">
        <v>311</v>
      </c>
      <c r="G135" s="194" t="s">
        <v>138</v>
      </c>
      <c r="H135" s="195">
        <v>1</v>
      </c>
      <c r="I135" s="196"/>
      <c r="J135" s="197">
        <f>ROUND(I135*H135,2)</f>
        <v>0</v>
      </c>
      <c r="K135" s="193" t="s">
        <v>19</v>
      </c>
      <c r="L135" s="198"/>
      <c r="M135" s="199" t="s">
        <v>19</v>
      </c>
      <c r="N135" s="200" t="s">
        <v>43</v>
      </c>
      <c r="O135" s="75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AR135" s="13" t="s">
        <v>99</v>
      </c>
      <c r="AT135" s="13" t="s">
        <v>135</v>
      </c>
      <c r="AU135" s="13" t="s">
        <v>77</v>
      </c>
      <c r="AY135" s="13" t="s">
        <v>134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13" t="s">
        <v>77</v>
      </c>
      <c r="BK135" s="203">
        <f>ROUND(I135*H135,2)</f>
        <v>0</v>
      </c>
      <c r="BL135" s="13" t="s">
        <v>87</v>
      </c>
      <c r="BM135" s="13" t="s">
        <v>279</v>
      </c>
    </row>
    <row r="136" s="1" customFormat="1" ht="30.6" customHeight="1">
      <c r="B136" s="34"/>
      <c r="C136" s="191" t="s">
        <v>72</v>
      </c>
      <c r="D136" s="191" t="s">
        <v>135</v>
      </c>
      <c r="E136" s="192" t="s">
        <v>277</v>
      </c>
      <c r="F136" s="193" t="s">
        <v>278</v>
      </c>
      <c r="G136" s="194" t="s">
        <v>138</v>
      </c>
      <c r="H136" s="195">
        <v>1</v>
      </c>
      <c r="I136" s="196"/>
      <c r="J136" s="197">
        <f>ROUND(I136*H136,2)</f>
        <v>0</v>
      </c>
      <c r="K136" s="193" t="s">
        <v>19</v>
      </c>
      <c r="L136" s="198"/>
      <c r="M136" s="199" t="s">
        <v>19</v>
      </c>
      <c r="N136" s="200" t="s">
        <v>43</v>
      </c>
      <c r="O136" s="75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AR136" s="13" t="s">
        <v>99</v>
      </c>
      <c r="AT136" s="13" t="s">
        <v>135</v>
      </c>
      <c r="AU136" s="13" t="s">
        <v>77</v>
      </c>
      <c r="AY136" s="13" t="s">
        <v>134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13" t="s">
        <v>77</v>
      </c>
      <c r="BK136" s="203">
        <f>ROUND(I136*H136,2)</f>
        <v>0</v>
      </c>
      <c r="BL136" s="13" t="s">
        <v>87</v>
      </c>
      <c r="BM136" s="13" t="s">
        <v>282</v>
      </c>
    </row>
    <row r="137" s="1" customFormat="1" ht="14.4" customHeight="1">
      <c r="B137" s="34"/>
      <c r="C137" s="191" t="s">
        <v>72</v>
      </c>
      <c r="D137" s="191" t="s">
        <v>135</v>
      </c>
      <c r="E137" s="192" t="s">
        <v>314</v>
      </c>
      <c r="F137" s="193" t="s">
        <v>315</v>
      </c>
      <c r="G137" s="194" t="s">
        <v>138</v>
      </c>
      <c r="H137" s="195">
        <v>2</v>
      </c>
      <c r="I137" s="196"/>
      <c r="J137" s="197">
        <f>ROUND(I137*H137,2)</f>
        <v>0</v>
      </c>
      <c r="K137" s="193" t="s">
        <v>19</v>
      </c>
      <c r="L137" s="198"/>
      <c r="M137" s="199" t="s">
        <v>19</v>
      </c>
      <c r="N137" s="200" t="s">
        <v>43</v>
      </c>
      <c r="O137" s="75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AR137" s="13" t="s">
        <v>99</v>
      </c>
      <c r="AT137" s="13" t="s">
        <v>135</v>
      </c>
      <c r="AU137" s="13" t="s">
        <v>77</v>
      </c>
      <c r="AY137" s="13" t="s">
        <v>134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3" t="s">
        <v>77</v>
      </c>
      <c r="BK137" s="203">
        <f>ROUND(I137*H137,2)</f>
        <v>0</v>
      </c>
      <c r="BL137" s="13" t="s">
        <v>87</v>
      </c>
      <c r="BM137" s="13" t="s">
        <v>285</v>
      </c>
    </row>
    <row r="138" s="1" customFormat="1" ht="14.4" customHeight="1">
      <c r="B138" s="34"/>
      <c r="C138" s="191" t="s">
        <v>72</v>
      </c>
      <c r="D138" s="191" t="s">
        <v>135</v>
      </c>
      <c r="E138" s="192" t="s">
        <v>317</v>
      </c>
      <c r="F138" s="193" t="s">
        <v>318</v>
      </c>
      <c r="G138" s="194" t="s">
        <v>138</v>
      </c>
      <c r="H138" s="195">
        <v>6</v>
      </c>
      <c r="I138" s="196"/>
      <c r="J138" s="197">
        <f>ROUND(I138*H138,2)</f>
        <v>0</v>
      </c>
      <c r="K138" s="193" t="s">
        <v>19</v>
      </c>
      <c r="L138" s="198"/>
      <c r="M138" s="199" t="s">
        <v>19</v>
      </c>
      <c r="N138" s="200" t="s">
        <v>43</v>
      </c>
      <c r="O138" s="75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AR138" s="13" t="s">
        <v>99</v>
      </c>
      <c r="AT138" s="13" t="s">
        <v>135</v>
      </c>
      <c r="AU138" s="13" t="s">
        <v>77</v>
      </c>
      <c r="AY138" s="13" t="s">
        <v>134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13" t="s">
        <v>77</v>
      </c>
      <c r="BK138" s="203">
        <f>ROUND(I138*H138,2)</f>
        <v>0</v>
      </c>
      <c r="BL138" s="13" t="s">
        <v>87</v>
      </c>
      <c r="BM138" s="13" t="s">
        <v>289</v>
      </c>
    </row>
    <row r="139" s="1" customFormat="1" ht="14.4" customHeight="1">
      <c r="B139" s="34"/>
      <c r="C139" s="191" t="s">
        <v>72</v>
      </c>
      <c r="D139" s="191" t="s">
        <v>135</v>
      </c>
      <c r="E139" s="192" t="s">
        <v>320</v>
      </c>
      <c r="F139" s="193" t="s">
        <v>321</v>
      </c>
      <c r="G139" s="194" t="s">
        <v>138</v>
      </c>
      <c r="H139" s="195">
        <v>4</v>
      </c>
      <c r="I139" s="196"/>
      <c r="J139" s="197">
        <f>ROUND(I139*H139,2)</f>
        <v>0</v>
      </c>
      <c r="K139" s="193" t="s">
        <v>19</v>
      </c>
      <c r="L139" s="198"/>
      <c r="M139" s="199" t="s">
        <v>19</v>
      </c>
      <c r="N139" s="200" t="s">
        <v>43</v>
      </c>
      <c r="O139" s="75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AR139" s="13" t="s">
        <v>99</v>
      </c>
      <c r="AT139" s="13" t="s">
        <v>135</v>
      </c>
      <c r="AU139" s="13" t="s">
        <v>77</v>
      </c>
      <c r="AY139" s="13" t="s">
        <v>134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3" t="s">
        <v>77</v>
      </c>
      <c r="BK139" s="203">
        <f>ROUND(I139*H139,2)</f>
        <v>0</v>
      </c>
      <c r="BL139" s="13" t="s">
        <v>87</v>
      </c>
      <c r="BM139" s="13" t="s">
        <v>292</v>
      </c>
    </row>
    <row r="140" s="1" customFormat="1" ht="14.4" customHeight="1">
      <c r="B140" s="34"/>
      <c r="C140" s="191" t="s">
        <v>72</v>
      </c>
      <c r="D140" s="191" t="s">
        <v>135</v>
      </c>
      <c r="E140" s="192" t="s">
        <v>323</v>
      </c>
      <c r="F140" s="193" t="s">
        <v>324</v>
      </c>
      <c r="G140" s="194" t="s">
        <v>138</v>
      </c>
      <c r="H140" s="195">
        <v>4</v>
      </c>
      <c r="I140" s="196"/>
      <c r="J140" s="197">
        <f>ROUND(I140*H140,2)</f>
        <v>0</v>
      </c>
      <c r="K140" s="193" t="s">
        <v>19</v>
      </c>
      <c r="L140" s="198"/>
      <c r="M140" s="199" t="s">
        <v>19</v>
      </c>
      <c r="N140" s="200" t="s">
        <v>43</v>
      </c>
      <c r="O140" s="75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AR140" s="13" t="s">
        <v>99</v>
      </c>
      <c r="AT140" s="13" t="s">
        <v>135</v>
      </c>
      <c r="AU140" s="13" t="s">
        <v>77</v>
      </c>
      <c r="AY140" s="13" t="s">
        <v>134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13" t="s">
        <v>77</v>
      </c>
      <c r="BK140" s="203">
        <f>ROUND(I140*H140,2)</f>
        <v>0</v>
      </c>
      <c r="BL140" s="13" t="s">
        <v>87</v>
      </c>
      <c r="BM140" s="13" t="s">
        <v>578</v>
      </c>
    </row>
    <row r="141" s="9" customFormat="1" ht="25.92" customHeight="1">
      <c r="B141" s="177"/>
      <c r="C141" s="178"/>
      <c r="D141" s="179" t="s">
        <v>71</v>
      </c>
      <c r="E141" s="180" t="s">
        <v>326</v>
      </c>
      <c r="F141" s="180" t="s">
        <v>327</v>
      </c>
      <c r="G141" s="178"/>
      <c r="H141" s="178"/>
      <c r="I141" s="181"/>
      <c r="J141" s="182">
        <f>BK141</f>
        <v>0</v>
      </c>
      <c r="K141" s="178"/>
      <c r="L141" s="183"/>
      <c r="M141" s="184"/>
      <c r="N141" s="185"/>
      <c r="O141" s="185"/>
      <c r="P141" s="186">
        <f>SUM(P142:P155)</f>
        <v>0</v>
      </c>
      <c r="Q141" s="185"/>
      <c r="R141" s="186">
        <f>SUM(R142:R155)</f>
        <v>0</v>
      </c>
      <c r="S141" s="185"/>
      <c r="T141" s="187">
        <f>SUM(T142:T155)</f>
        <v>0</v>
      </c>
      <c r="AR141" s="188" t="s">
        <v>77</v>
      </c>
      <c r="AT141" s="189" t="s">
        <v>71</v>
      </c>
      <c r="AU141" s="189" t="s">
        <v>72</v>
      </c>
      <c r="AY141" s="188" t="s">
        <v>134</v>
      </c>
      <c r="BK141" s="190">
        <f>SUM(BK142:BK155)</f>
        <v>0</v>
      </c>
    </row>
    <row r="142" s="1" customFormat="1" ht="14.4" customHeight="1">
      <c r="B142" s="34"/>
      <c r="C142" s="191" t="s">
        <v>72</v>
      </c>
      <c r="D142" s="191" t="s">
        <v>135</v>
      </c>
      <c r="E142" s="192" t="s">
        <v>328</v>
      </c>
      <c r="F142" s="193" t="s">
        <v>329</v>
      </c>
      <c r="G142" s="194" t="s">
        <v>150</v>
      </c>
      <c r="H142" s="195">
        <v>245</v>
      </c>
      <c r="I142" s="196"/>
      <c r="J142" s="197">
        <f>ROUND(I142*H142,2)</f>
        <v>0</v>
      </c>
      <c r="K142" s="193" t="s">
        <v>19</v>
      </c>
      <c r="L142" s="198"/>
      <c r="M142" s="199" t="s">
        <v>19</v>
      </c>
      <c r="N142" s="200" t="s">
        <v>43</v>
      </c>
      <c r="O142" s="75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AR142" s="13" t="s">
        <v>99</v>
      </c>
      <c r="AT142" s="13" t="s">
        <v>135</v>
      </c>
      <c r="AU142" s="13" t="s">
        <v>77</v>
      </c>
      <c r="AY142" s="13" t="s">
        <v>134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3" t="s">
        <v>77</v>
      </c>
      <c r="BK142" s="203">
        <f>ROUND(I142*H142,2)</f>
        <v>0</v>
      </c>
      <c r="BL142" s="13" t="s">
        <v>87</v>
      </c>
      <c r="BM142" s="13" t="s">
        <v>580</v>
      </c>
    </row>
    <row r="143" s="1" customFormat="1" ht="14.4" customHeight="1">
      <c r="B143" s="34"/>
      <c r="C143" s="191" t="s">
        <v>72</v>
      </c>
      <c r="D143" s="191" t="s">
        <v>135</v>
      </c>
      <c r="E143" s="192" t="s">
        <v>331</v>
      </c>
      <c r="F143" s="193" t="s">
        <v>332</v>
      </c>
      <c r="G143" s="194" t="s">
        <v>150</v>
      </c>
      <c r="H143" s="195">
        <v>25</v>
      </c>
      <c r="I143" s="196"/>
      <c r="J143" s="197">
        <f>ROUND(I143*H143,2)</f>
        <v>0</v>
      </c>
      <c r="K143" s="193" t="s">
        <v>19</v>
      </c>
      <c r="L143" s="198"/>
      <c r="M143" s="199" t="s">
        <v>19</v>
      </c>
      <c r="N143" s="200" t="s">
        <v>43</v>
      </c>
      <c r="O143" s="75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AR143" s="13" t="s">
        <v>99</v>
      </c>
      <c r="AT143" s="13" t="s">
        <v>135</v>
      </c>
      <c r="AU143" s="13" t="s">
        <v>77</v>
      </c>
      <c r="AY143" s="13" t="s">
        <v>134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13" t="s">
        <v>77</v>
      </c>
      <c r="BK143" s="203">
        <f>ROUND(I143*H143,2)</f>
        <v>0</v>
      </c>
      <c r="BL143" s="13" t="s">
        <v>87</v>
      </c>
      <c r="BM143" s="13" t="s">
        <v>300</v>
      </c>
    </row>
    <row r="144" s="1" customFormat="1" ht="14.4" customHeight="1">
      <c r="B144" s="34"/>
      <c r="C144" s="191" t="s">
        <v>72</v>
      </c>
      <c r="D144" s="191" t="s">
        <v>135</v>
      </c>
      <c r="E144" s="192" t="s">
        <v>570</v>
      </c>
      <c r="F144" s="193" t="s">
        <v>571</v>
      </c>
      <c r="G144" s="194" t="s">
        <v>150</v>
      </c>
      <c r="H144" s="195">
        <v>20</v>
      </c>
      <c r="I144" s="196"/>
      <c r="J144" s="197">
        <f>ROUND(I144*H144,2)</f>
        <v>0</v>
      </c>
      <c r="K144" s="193" t="s">
        <v>19</v>
      </c>
      <c r="L144" s="198"/>
      <c r="M144" s="199" t="s">
        <v>19</v>
      </c>
      <c r="N144" s="200" t="s">
        <v>43</v>
      </c>
      <c r="O144" s="75"/>
      <c r="P144" s="201">
        <f>O144*H144</f>
        <v>0</v>
      </c>
      <c r="Q144" s="201">
        <v>0</v>
      </c>
      <c r="R144" s="201">
        <f>Q144*H144</f>
        <v>0</v>
      </c>
      <c r="S144" s="201">
        <v>0</v>
      </c>
      <c r="T144" s="202">
        <f>S144*H144</f>
        <v>0</v>
      </c>
      <c r="AR144" s="13" t="s">
        <v>99</v>
      </c>
      <c r="AT144" s="13" t="s">
        <v>135</v>
      </c>
      <c r="AU144" s="13" t="s">
        <v>77</v>
      </c>
      <c r="AY144" s="13" t="s">
        <v>134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13" t="s">
        <v>77</v>
      </c>
      <c r="BK144" s="203">
        <f>ROUND(I144*H144,2)</f>
        <v>0</v>
      </c>
      <c r="BL144" s="13" t="s">
        <v>87</v>
      </c>
      <c r="BM144" s="13" t="s">
        <v>303</v>
      </c>
    </row>
    <row r="145" s="1" customFormat="1" ht="14.4" customHeight="1">
      <c r="B145" s="34"/>
      <c r="C145" s="191" t="s">
        <v>72</v>
      </c>
      <c r="D145" s="191" t="s">
        <v>135</v>
      </c>
      <c r="E145" s="192" t="s">
        <v>573</v>
      </c>
      <c r="F145" s="193" t="s">
        <v>574</v>
      </c>
      <c r="G145" s="194" t="s">
        <v>138</v>
      </c>
      <c r="H145" s="195">
        <v>6</v>
      </c>
      <c r="I145" s="196"/>
      <c r="J145" s="197">
        <f>ROUND(I145*H145,2)</f>
        <v>0</v>
      </c>
      <c r="K145" s="193" t="s">
        <v>19</v>
      </c>
      <c r="L145" s="198"/>
      <c r="M145" s="199" t="s">
        <v>19</v>
      </c>
      <c r="N145" s="200" t="s">
        <v>43</v>
      </c>
      <c r="O145" s="75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AR145" s="13" t="s">
        <v>99</v>
      </c>
      <c r="AT145" s="13" t="s">
        <v>135</v>
      </c>
      <c r="AU145" s="13" t="s">
        <v>77</v>
      </c>
      <c r="AY145" s="13" t="s">
        <v>134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3" t="s">
        <v>77</v>
      </c>
      <c r="BK145" s="203">
        <f>ROUND(I145*H145,2)</f>
        <v>0</v>
      </c>
      <c r="BL145" s="13" t="s">
        <v>87</v>
      </c>
      <c r="BM145" s="13" t="s">
        <v>306</v>
      </c>
    </row>
    <row r="146" s="1" customFormat="1" ht="14.4" customHeight="1">
      <c r="B146" s="34"/>
      <c r="C146" s="191" t="s">
        <v>72</v>
      </c>
      <c r="D146" s="191" t="s">
        <v>135</v>
      </c>
      <c r="E146" s="192" t="s">
        <v>575</v>
      </c>
      <c r="F146" s="193" t="s">
        <v>576</v>
      </c>
      <c r="G146" s="194" t="s">
        <v>138</v>
      </c>
      <c r="H146" s="195">
        <v>6</v>
      </c>
      <c r="I146" s="196"/>
      <c r="J146" s="197">
        <f>ROUND(I146*H146,2)</f>
        <v>0</v>
      </c>
      <c r="K146" s="193" t="s">
        <v>19</v>
      </c>
      <c r="L146" s="198"/>
      <c r="M146" s="199" t="s">
        <v>19</v>
      </c>
      <c r="N146" s="200" t="s">
        <v>43</v>
      </c>
      <c r="O146" s="75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AR146" s="13" t="s">
        <v>99</v>
      </c>
      <c r="AT146" s="13" t="s">
        <v>135</v>
      </c>
      <c r="AU146" s="13" t="s">
        <v>77</v>
      </c>
      <c r="AY146" s="13" t="s">
        <v>134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13" t="s">
        <v>77</v>
      </c>
      <c r="BK146" s="203">
        <f>ROUND(I146*H146,2)</f>
        <v>0</v>
      </c>
      <c r="BL146" s="13" t="s">
        <v>87</v>
      </c>
      <c r="BM146" s="13" t="s">
        <v>309</v>
      </c>
    </row>
    <row r="147" s="1" customFormat="1" ht="14.4" customHeight="1">
      <c r="B147" s="34"/>
      <c r="C147" s="191" t="s">
        <v>72</v>
      </c>
      <c r="D147" s="191" t="s">
        <v>135</v>
      </c>
      <c r="E147" s="192" t="s">
        <v>334</v>
      </c>
      <c r="F147" s="193" t="s">
        <v>335</v>
      </c>
      <c r="G147" s="194" t="s">
        <v>138</v>
      </c>
      <c r="H147" s="195">
        <v>3</v>
      </c>
      <c r="I147" s="196"/>
      <c r="J147" s="197">
        <f>ROUND(I147*H147,2)</f>
        <v>0</v>
      </c>
      <c r="K147" s="193" t="s">
        <v>19</v>
      </c>
      <c r="L147" s="198"/>
      <c r="M147" s="199" t="s">
        <v>19</v>
      </c>
      <c r="N147" s="200" t="s">
        <v>43</v>
      </c>
      <c r="O147" s="75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AR147" s="13" t="s">
        <v>99</v>
      </c>
      <c r="AT147" s="13" t="s">
        <v>135</v>
      </c>
      <c r="AU147" s="13" t="s">
        <v>77</v>
      </c>
      <c r="AY147" s="13" t="s">
        <v>134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13" t="s">
        <v>77</v>
      </c>
      <c r="BK147" s="203">
        <f>ROUND(I147*H147,2)</f>
        <v>0</v>
      </c>
      <c r="BL147" s="13" t="s">
        <v>87</v>
      </c>
      <c r="BM147" s="13" t="s">
        <v>312</v>
      </c>
    </row>
    <row r="148" s="1" customFormat="1" ht="14.4" customHeight="1">
      <c r="B148" s="34"/>
      <c r="C148" s="191" t="s">
        <v>72</v>
      </c>
      <c r="D148" s="191" t="s">
        <v>135</v>
      </c>
      <c r="E148" s="192" t="s">
        <v>337</v>
      </c>
      <c r="F148" s="193" t="s">
        <v>338</v>
      </c>
      <c r="G148" s="194" t="s">
        <v>150</v>
      </c>
      <c r="H148" s="195">
        <v>20</v>
      </c>
      <c r="I148" s="196"/>
      <c r="J148" s="197">
        <f>ROUND(I148*H148,2)</f>
        <v>0</v>
      </c>
      <c r="K148" s="193" t="s">
        <v>19</v>
      </c>
      <c r="L148" s="198"/>
      <c r="M148" s="199" t="s">
        <v>19</v>
      </c>
      <c r="N148" s="200" t="s">
        <v>43</v>
      </c>
      <c r="O148" s="75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AR148" s="13" t="s">
        <v>99</v>
      </c>
      <c r="AT148" s="13" t="s">
        <v>135</v>
      </c>
      <c r="AU148" s="13" t="s">
        <v>77</v>
      </c>
      <c r="AY148" s="13" t="s">
        <v>134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13" t="s">
        <v>77</v>
      </c>
      <c r="BK148" s="203">
        <f>ROUND(I148*H148,2)</f>
        <v>0</v>
      </c>
      <c r="BL148" s="13" t="s">
        <v>87</v>
      </c>
      <c r="BM148" s="13" t="s">
        <v>316</v>
      </c>
    </row>
    <row r="149" s="1" customFormat="1" ht="14.4" customHeight="1">
      <c r="B149" s="34"/>
      <c r="C149" s="191" t="s">
        <v>72</v>
      </c>
      <c r="D149" s="191" t="s">
        <v>135</v>
      </c>
      <c r="E149" s="192" t="s">
        <v>340</v>
      </c>
      <c r="F149" s="193" t="s">
        <v>341</v>
      </c>
      <c r="G149" s="194" t="s">
        <v>138</v>
      </c>
      <c r="H149" s="195">
        <v>80</v>
      </c>
      <c r="I149" s="196"/>
      <c r="J149" s="197">
        <f>ROUND(I149*H149,2)</f>
        <v>0</v>
      </c>
      <c r="K149" s="193" t="s">
        <v>19</v>
      </c>
      <c r="L149" s="198"/>
      <c r="M149" s="199" t="s">
        <v>19</v>
      </c>
      <c r="N149" s="200" t="s">
        <v>43</v>
      </c>
      <c r="O149" s="75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AR149" s="13" t="s">
        <v>99</v>
      </c>
      <c r="AT149" s="13" t="s">
        <v>135</v>
      </c>
      <c r="AU149" s="13" t="s">
        <v>77</v>
      </c>
      <c r="AY149" s="13" t="s">
        <v>134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13" t="s">
        <v>77</v>
      </c>
      <c r="BK149" s="203">
        <f>ROUND(I149*H149,2)</f>
        <v>0</v>
      </c>
      <c r="BL149" s="13" t="s">
        <v>87</v>
      </c>
      <c r="BM149" s="13" t="s">
        <v>319</v>
      </c>
    </row>
    <row r="150" s="1" customFormat="1" ht="14.4" customHeight="1">
      <c r="B150" s="34"/>
      <c r="C150" s="191" t="s">
        <v>72</v>
      </c>
      <c r="D150" s="191" t="s">
        <v>135</v>
      </c>
      <c r="E150" s="192" t="s">
        <v>343</v>
      </c>
      <c r="F150" s="193" t="s">
        <v>344</v>
      </c>
      <c r="G150" s="194" t="s">
        <v>138</v>
      </c>
      <c r="H150" s="195">
        <v>12</v>
      </c>
      <c r="I150" s="196"/>
      <c r="J150" s="197">
        <f>ROUND(I150*H150,2)</f>
        <v>0</v>
      </c>
      <c r="K150" s="193" t="s">
        <v>19</v>
      </c>
      <c r="L150" s="198"/>
      <c r="M150" s="199" t="s">
        <v>19</v>
      </c>
      <c r="N150" s="200" t="s">
        <v>43</v>
      </c>
      <c r="O150" s="75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AR150" s="13" t="s">
        <v>99</v>
      </c>
      <c r="AT150" s="13" t="s">
        <v>135</v>
      </c>
      <c r="AU150" s="13" t="s">
        <v>77</v>
      </c>
      <c r="AY150" s="13" t="s">
        <v>134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3" t="s">
        <v>77</v>
      </c>
      <c r="BK150" s="203">
        <f>ROUND(I150*H150,2)</f>
        <v>0</v>
      </c>
      <c r="BL150" s="13" t="s">
        <v>87</v>
      </c>
      <c r="BM150" s="13" t="s">
        <v>322</v>
      </c>
    </row>
    <row r="151" s="1" customFormat="1" ht="14.4" customHeight="1">
      <c r="B151" s="34"/>
      <c r="C151" s="191" t="s">
        <v>72</v>
      </c>
      <c r="D151" s="191" t="s">
        <v>135</v>
      </c>
      <c r="E151" s="192" t="s">
        <v>671</v>
      </c>
      <c r="F151" s="193" t="s">
        <v>672</v>
      </c>
      <c r="G151" s="194" t="s">
        <v>138</v>
      </c>
      <c r="H151" s="195">
        <v>80</v>
      </c>
      <c r="I151" s="196"/>
      <c r="J151" s="197">
        <f>ROUND(I151*H151,2)</f>
        <v>0</v>
      </c>
      <c r="K151" s="193" t="s">
        <v>19</v>
      </c>
      <c r="L151" s="198"/>
      <c r="M151" s="199" t="s">
        <v>19</v>
      </c>
      <c r="N151" s="200" t="s">
        <v>43</v>
      </c>
      <c r="O151" s="75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AR151" s="13" t="s">
        <v>99</v>
      </c>
      <c r="AT151" s="13" t="s">
        <v>135</v>
      </c>
      <c r="AU151" s="13" t="s">
        <v>77</v>
      </c>
      <c r="AY151" s="13" t="s">
        <v>134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13" t="s">
        <v>77</v>
      </c>
      <c r="BK151" s="203">
        <f>ROUND(I151*H151,2)</f>
        <v>0</v>
      </c>
      <c r="BL151" s="13" t="s">
        <v>87</v>
      </c>
      <c r="BM151" s="13" t="s">
        <v>325</v>
      </c>
    </row>
    <row r="152" s="1" customFormat="1" ht="14.4" customHeight="1">
      <c r="B152" s="34"/>
      <c r="C152" s="191" t="s">
        <v>72</v>
      </c>
      <c r="D152" s="191" t="s">
        <v>135</v>
      </c>
      <c r="E152" s="192" t="s">
        <v>346</v>
      </c>
      <c r="F152" s="193" t="s">
        <v>347</v>
      </c>
      <c r="G152" s="194" t="s">
        <v>150</v>
      </c>
      <c r="H152" s="195">
        <v>40</v>
      </c>
      <c r="I152" s="196"/>
      <c r="J152" s="197">
        <f>ROUND(I152*H152,2)</f>
        <v>0</v>
      </c>
      <c r="K152" s="193" t="s">
        <v>19</v>
      </c>
      <c r="L152" s="198"/>
      <c r="M152" s="199" t="s">
        <v>19</v>
      </c>
      <c r="N152" s="200" t="s">
        <v>43</v>
      </c>
      <c r="O152" s="75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AR152" s="13" t="s">
        <v>99</v>
      </c>
      <c r="AT152" s="13" t="s">
        <v>135</v>
      </c>
      <c r="AU152" s="13" t="s">
        <v>77</v>
      </c>
      <c r="AY152" s="13" t="s">
        <v>134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13" t="s">
        <v>77</v>
      </c>
      <c r="BK152" s="203">
        <f>ROUND(I152*H152,2)</f>
        <v>0</v>
      </c>
      <c r="BL152" s="13" t="s">
        <v>87</v>
      </c>
      <c r="BM152" s="13" t="s">
        <v>582</v>
      </c>
    </row>
    <row r="153" s="1" customFormat="1" ht="14.4" customHeight="1">
      <c r="B153" s="34"/>
      <c r="C153" s="191" t="s">
        <v>72</v>
      </c>
      <c r="D153" s="191" t="s">
        <v>135</v>
      </c>
      <c r="E153" s="192" t="s">
        <v>349</v>
      </c>
      <c r="F153" s="193" t="s">
        <v>350</v>
      </c>
      <c r="G153" s="194" t="s">
        <v>138</v>
      </c>
      <c r="H153" s="195">
        <v>80</v>
      </c>
      <c r="I153" s="196"/>
      <c r="J153" s="197">
        <f>ROUND(I153*H153,2)</f>
        <v>0</v>
      </c>
      <c r="K153" s="193" t="s">
        <v>19</v>
      </c>
      <c r="L153" s="198"/>
      <c r="M153" s="199" t="s">
        <v>19</v>
      </c>
      <c r="N153" s="200" t="s">
        <v>43</v>
      </c>
      <c r="O153" s="75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AR153" s="13" t="s">
        <v>99</v>
      </c>
      <c r="AT153" s="13" t="s">
        <v>135</v>
      </c>
      <c r="AU153" s="13" t="s">
        <v>77</v>
      </c>
      <c r="AY153" s="13" t="s">
        <v>134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13" t="s">
        <v>77</v>
      </c>
      <c r="BK153" s="203">
        <f>ROUND(I153*H153,2)</f>
        <v>0</v>
      </c>
      <c r="BL153" s="13" t="s">
        <v>87</v>
      </c>
      <c r="BM153" s="13" t="s">
        <v>583</v>
      </c>
    </row>
    <row r="154" s="1" customFormat="1" ht="14.4" customHeight="1">
      <c r="B154" s="34"/>
      <c r="C154" s="191" t="s">
        <v>72</v>
      </c>
      <c r="D154" s="191" t="s">
        <v>135</v>
      </c>
      <c r="E154" s="192" t="s">
        <v>352</v>
      </c>
      <c r="F154" s="193" t="s">
        <v>353</v>
      </c>
      <c r="G154" s="194" t="s">
        <v>150</v>
      </c>
      <c r="H154" s="195">
        <v>4</v>
      </c>
      <c r="I154" s="196"/>
      <c r="J154" s="197">
        <f>ROUND(I154*H154,2)</f>
        <v>0</v>
      </c>
      <c r="K154" s="193" t="s">
        <v>19</v>
      </c>
      <c r="L154" s="198"/>
      <c r="M154" s="199" t="s">
        <v>19</v>
      </c>
      <c r="N154" s="200" t="s">
        <v>43</v>
      </c>
      <c r="O154" s="75"/>
      <c r="P154" s="201">
        <f>O154*H154</f>
        <v>0</v>
      </c>
      <c r="Q154" s="201">
        <v>0</v>
      </c>
      <c r="R154" s="201">
        <f>Q154*H154</f>
        <v>0</v>
      </c>
      <c r="S154" s="201">
        <v>0</v>
      </c>
      <c r="T154" s="202">
        <f>S154*H154</f>
        <v>0</v>
      </c>
      <c r="AR154" s="13" t="s">
        <v>99</v>
      </c>
      <c r="AT154" s="13" t="s">
        <v>135</v>
      </c>
      <c r="AU154" s="13" t="s">
        <v>77</v>
      </c>
      <c r="AY154" s="13" t="s">
        <v>134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13" t="s">
        <v>77</v>
      </c>
      <c r="BK154" s="203">
        <f>ROUND(I154*H154,2)</f>
        <v>0</v>
      </c>
      <c r="BL154" s="13" t="s">
        <v>87</v>
      </c>
      <c r="BM154" s="13" t="s">
        <v>330</v>
      </c>
    </row>
    <row r="155" s="1" customFormat="1" ht="14.4" customHeight="1">
      <c r="B155" s="34"/>
      <c r="C155" s="191" t="s">
        <v>72</v>
      </c>
      <c r="D155" s="191" t="s">
        <v>135</v>
      </c>
      <c r="E155" s="192" t="s">
        <v>355</v>
      </c>
      <c r="F155" s="193" t="s">
        <v>356</v>
      </c>
      <c r="G155" s="194" t="s">
        <v>138</v>
      </c>
      <c r="H155" s="195">
        <v>200</v>
      </c>
      <c r="I155" s="196"/>
      <c r="J155" s="197">
        <f>ROUND(I155*H155,2)</f>
        <v>0</v>
      </c>
      <c r="K155" s="193" t="s">
        <v>19</v>
      </c>
      <c r="L155" s="198"/>
      <c r="M155" s="199" t="s">
        <v>19</v>
      </c>
      <c r="N155" s="200" t="s">
        <v>43</v>
      </c>
      <c r="O155" s="75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AR155" s="13" t="s">
        <v>99</v>
      </c>
      <c r="AT155" s="13" t="s">
        <v>135</v>
      </c>
      <c r="AU155" s="13" t="s">
        <v>77</v>
      </c>
      <c r="AY155" s="13" t="s">
        <v>134</v>
      </c>
      <c r="BE155" s="203">
        <f>IF(N155="základní",J155,0)</f>
        <v>0</v>
      </c>
      <c r="BF155" s="203">
        <f>IF(N155="snížená",J155,0)</f>
        <v>0</v>
      </c>
      <c r="BG155" s="203">
        <f>IF(N155="zákl. přenesená",J155,0)</f>
        <v>0</v>
      </c>
      <c r="BH155" s="203">
        <f>IF(N155="sníž. přenesená",J155,0)</f>
        <v>0</v>
      </c>
      <c r="BI155" s="203">
        <f>IF(N155="nulová",J155,0)</f>
        <v>0</v>
      </c>
      <c r="BJ155" s="13" t="s">
        <v>77</v>
      </c>
      <c r="BK155" s="203">
        <f>ROUND(I155*H155,2)</f>
        <v>0</v>
      </c>
      <c r="BL155" s="13" t="s">
        <v>87</v>
      </c>
      <c r="BM155" s="13" t="s">
        <v>584</v>
      </c>
    </row>
    <row r="156" s="9" customFormat="1" ht="25.92" customHeight="1">
      <c r="B156" s="177"/>
      <c r="C156" s="178"/>
      <c r="D156" s="179" t="s">
        <v>71</v>
      </c>
      <c r="E156" s="180" t="s">
        <v>132</v>
      </c>
      <c r="F156" s="180" t="s">
        <v>133</v>
      </c>
      <c r="G156" s="178"/>
      <c r="H156" s="178"/>
      <c r="I156" s="181"/>
      <c r="J156" s="182">
        <f>BK156</f>
        <v>0</v>
      </c>
      <c r="K156" s="178"/>
      <c r="L156" s="183"/>
      <c r="M156" s="184"/>
      <c r="N156" s="185"/>
      <c r="O156" s="185"/>
      <c r="P156" s="186">
        <f>SUM(P157:P180)</f>
        <v>0</v>
      </c>
      <c r="Q156" s="185"/>
      <c r="R156" s="186">
        <f>SUM(R157:R180)</f>
        <v>0</v>
      </c>
      <c r="S156" s="185"/>
      <c r="T156" s="187">
        <f>SUM(T157:T180)</f>
        <v>0</v>
      </c>
      <c r="AR156" s="188" t="s">
        <v>77</v>
      </c>
      <c r="AT156" s="189" t="s">
        <v>71</v>
      </c>
      <c r="AU156" s="189" t="s">
        <v>72</v>
      </c>
      <c r="AY156" s="188" t="s">
        <v>134</v>
      </c>
      <c r="BK156" s="190">
        <f>SUM(BK157:BK180)</f>
        <v>0</v>
      </c>
    </row>
    <row r="157" s="1" customFormat="1" ht="40.8" customHeight="1">
      <c r="B157" s="34"/>
      <c r="C157" s="204" t="s">
        <v>72</v>
      </c>
      <c r="D157" s="204" t="s">
        <v>358</v>
      </c>
      <c r="E157" s="205" t="s">
        <v>136</v>
      </c>
      <c r="F157" s="206" t="s">
        <v>623</v>
      </c>
      <c r="G157" s="207" t="s">
        <v>138</v>
      </c>
      <c r="H157" s="208">
        <v>1</v>
      </c>
      <c r="I157" s="209"/>
      <c r="J157" s="210">
        <f>ROUND(I157*H157,2)</f>
        <v>0</v>
      </c>
      <c r="K157" s="206" t="s">
        <v>19</v>
      </c>
      <c r="L157" s="39"/>
      <c r="M157" s="211" t="s">
        <v>19</v>
      </c>
      <c r="N157" s="212" t="s">
        <v>43</v>
      </c>
      <c r="O157" s="75"/>
      <c r="P157" s="201">
        <f>O157*H157</f>
        <v>0</v>
      </c>
      <c r="Q157" s="201">
        <v>0</v>
      </c>
      <c r="R157" s="201">
        <f>Q157*H157</f>
        <v>0</v>
      </c>
      <c r="S157" s="201">
        <v>0</v>
      </c>
      <c r="T157" s="202">
        <f>S157*H157</f>
        <v>0</v>
      </c>
      <c r="AR157" s="13" t="s">
        <v>87</v>
      </c>
      <c r="AT157" s="13" t="s">
        <v>358</v>
      </c>
      <c r="AU157" s="13" t="s">
        <v>77</v>
      </c>
      <c r="AY157" s="13" t="s">
        <v>134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13" t="s">
        <v>77</v>
      </c>
      <c r="BK157" s="203">
        <f>ROUND(I157*H157,2)</f>
        <v>0</v>
      </c>
      <c r="BL157" s="13" t="s">
        <v>87</v>
      </c>
      <c r="BM157" s="13" t="s">
        <v>586</v>
      </c>
    </row>
    <row r="158" s="1" customFormat="1" ht="14.4" customHeight="1">
      <c r="B158" s="34"/>
      <c r="C158" s="204" t="s">
        <v>72</v>
      </c>
      <c r="D158" s="204" t="s">
        <v>358</v>
      </c>
      <c r="E158" s="205" t="s">
        <v>139</v>
      </c>
      <c r="F158" s="206" t="s">
        <v>140</v>
      </c>
      <c r="G158" s="207" t="s">
        <v>138</v>
      </c>
      <c r="H158" s="208">
        <v>4</v>
      </c>
      <c r="I158" s="209"/>
      <c r="J158" s="210">
        <f>ROUND(I158*H158,2)</f>
        <v>0</v>
      </c>
      <c r="K158" s="206" t="s">
        <v>19</v>
      </c>
      <c r="L158" s="39"/>
      <c r="M158" s="211" t="s">
        <v>19</v>
      </c>
      <c r="N158" s="212" t="s">
        <v>43</v>
      </c>
      <c r="O158" s="75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AR158" s="13" t="s">
        <v>87</v>
      </c>
      <c r="AT158" s="13" t="s">
        <v>358</v>
      </c>
      <c r="AU158" s="13" t="s">
        <v>77</v>
      </c>
      <c r="AY158" s="13" t="s">
        <v>134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13" t="s">
        <v>77</v>
      </c>
      <c r="BK158" s="203">
        <f>ROUND(I158*H158,2)</f>
        <v>0</v>
      </c>
      <c r="BL158" s="13" t="s">
        <v>87</v>
      </c>
      <c r="BM158" s="13" t="s">
        <v>587</v>
      </c>
    </row>
    <row r="159" s="1" customFormat="1" ht="14.4" customHeight="1">
      <c r="B159" s="34"/>
      <c r="C159" s="204" t="s">
        <v>72</v>
      </c>
      <c r="D159" s="204" t="s">
        <v>358</v>
      </c>
      <c r="E159" s="205" t="s">
        <v>141</v>
      </c>
      <c r="F159" s="206" t="s">
        <v>142</v>
      </c>
      <c r="G159" s="207" t="s">
        <v>138</v>
      </c>
      <c r="H159" s="208">
        <v>1</v>
      </c>
      <c r="I159" s="209"/>
      <c r="J159" s="210">
        <f>ROUND(I159*H159,2)</f>
        <v>0</v>
      </c>
      <c r="K159" s="206" t="s">
        <v>19</v>
      </c>
      <c r="L159" s="39"/>
      <c r="M159" s="211" t="s">
        <v>19</v>
      </c>
      <c r="N159" s="212" t="s">
        <v>43</v>
      </c>
      <c r="O159" s="75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AR159" s="13" t="s">
        <v>87</v>
      </c>
      <c r="AT159" s="13" t="s">
        <v>358</v>
      </c>
      <c r="AU159" s="13" t="s">
        <v>77</v>
      </c>
      <c r="AY159" s="13" t="s">
        <v>134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13" t="s">
        <v>77</v>
      </c>
      <c r="BK159" s="203">
        <f>ROUND(I159*H159,2)</f>
        <v>0</v>
      </c>
      <c r="BL159" s="13" t="s">
        <v>87</v>
      </c>
      <c r="BM159" s="13" t="s">
        <v>588</v>
      </c>
    </row>
    <row r="160" s="1" customFormat="1" ht="14.4" customHeight="1">
      <c r="B160" s="34"/>
      <c r="C160" s="204" t="s">
        <v>72</v>
      </c>
      <c r="D160" s="204" t="s">
        <v>358</v>
      </c>
      <c r="E160" s="205" t="s">
        <v>370</v>
      </c>
      <c r="F160" s="206" t="s">
        <v>634</v>
      </c>
      <c r="G160" s="207" t="s">
        <v>185</v>
      </c>
      <c r="H160" s="208">
        <v>1</v>
      </c>
      <c r="I160" s="209"/>
      <c r="J160" s="210">
        <f>ROUND(I160*H160,2)</f>
        <v>0</v>
      </c>
      <c r="K160" s="206" t="s">
        <v>19</v>
      </c>
      <c r="L160" s="39"/>
      <c r="M160" s="211" t="s">
        <v>19</v>
      </c>
      <c r="N160" s="212" t="s">
        <v>43</v>
      </c>
      <c r="O160" s="75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AR160" s="13" t="s">
        <v>87</v>
      </c>
      <c r="AT160" s="13" t="s">
        <v>358</v>
      </c>
      <c r="AU160" s="13" t="s">
        <v>77</v>
      </c>
      <c r="AY160" s="13" t="s">
        <v>134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13" t="s">
        <v>77</v>
      </c>
      <c r="BK160" s="203">
        <f>ROUND(I160*H160,2)</f>
        <v>0</v>
      </c>
      <c r="BL160" s="13" t="s">
        <v>87</v>
      </c>
      <c r="BM160" s="13" t="s">
        <v>336</v>
      </c>
    </row>
    <row r="161" s="1" customFormat="1" ht="14.4" customHeight="1">
      <c r="B161" s="34"/>
      <c r="C161" s="204" t="s">
        <v>72</v>
      </c>
      <c r="D161" s="204" t="s">
        <v>358</v>
      </c>
      <c r="E161" s="205" t="s">
        <v>372</v>
      </c>
      <c r="F161" s="206" t="s">
        <v>373</v>
      </c>
      <c r="G161" s="207" t="s">
        <v>185</v>
      </c>
      <c r="H161" s="208">
        <v>1</v>
      </c>
      <c r="I161" s="209"/>
      <c r="J161" s="210">
        <f>ROUND(I161*H161,2)</f>
        <v>0</v>
      </c>
      <c r="K161" s="206" t="s">
        <v>19</v>
      </c>
      <c r="L161" s="39"/>
      <c r="M161" s="211" t="s">
        <v>19</v>
      </c>
      <c r="N161" s="212" t="s">
        <v>43</v>
      </c>
      <c r="O161" s="75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AR161" s="13" t="s">
        <v>87</v>
      </c>
      <c r="AT161" s="13" t="s">
        <v>358</v>
      </c>
      <c r="AU161" s="13" t="s">
        <v>77</v>
      </c>
      <c r="AY161" s="13" t="s">
        <v>134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3" t="s">
        <v>77</v>
      </c>
      <c r="BK161" s="203">
        <f>ROUND(I161*H161,2)</f>
        <v>0</v>
      </c>
      <c r="BL161" s="13" t="s">
        <v>87</v>
      </c>
      <c r="BM161" s="13" t="s">
        <v>589</v>
      </c>
    </row>
    <row r="162" s="1" customFormat="1" ht="14.4" customHeight="1">
      <c r="B162" s="34"/>
      <c r="C162" s="204" t="s">
        <v>72</v>
      </c>
      <c r="D162" s="204" t="s">
        <v>358</v>
      </c>
      <c r="E162" s="205" t="s">
        <v>387</v>
      </c>
      <c r="F162" s="206" t="s">
        <v>388</v>
      </c>
      <c r="G162" s="207" t="s">
        <v>138</v>
      </c>
      <c r="H162" s="208">
        <v>1</v>
      </c>
      <c r="I162" s="209"/>
      <c r="J162" s="210">
        <f>ROUND(I162*H162,2)</f>
        <v>0</v>
      </c>
      <c r="K162" s="206" t="s">
        <v>19</v>
      </c>
      <c r="L162" s="39"/>
      <c r="M162" s="211" t="s">
        <v>19</v>
      </c>
      <c r="N162" s="212" t="s">
        <v>43</v>
      </c>
      <c r="O162" s="75"/>
      <c r="P162" s="201">
        <f>O162*H162</f>
        <v>0</v>
      </c>
      <c r="Q162" s="201">
        <v>0</v>
      </c>
      <c r="R162" s="201">
        <f>Q162*H162</f>
        <v>0</v>
      </c>
      <c r="S162" s="201">
        <v>0</v>
      </c>
      <c r="T162" s="202">
        <f>S162*H162</f>
        <v>0</v>
      </c>
      <c r="AR162" s="13" t="s">
        <v>87</v>
      </c>
      <c r="AT162" s="13" t="s">
        <v>358</v>
      </c>
      <c r="AU162" s="13" t="s">
        <v>77</v>
      </c>
      <c r="AY162" s="13" t="s">
        <v>134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13" t="s">
        <v>77</v>
      </c>
      <c r="BK162" s="203">
        <f>ROUND(I162*H162,2)</f>
        <v>0</v>
      </c>
      <c r="BL162" s="13" t="s">
        <v>87</v>
      </c>
      <c r="BM162" s="13" t="s">
        <v>351</v>
      </c>
    </row>
    <row r="163" s="1" customFormat="1" ht="14.4" customHeight="1">
      <c r="B163" s="34"/>
      <c r="C163" s="204" t="s">
        <v>72</v>
      </c>
      <c r="D163" s="204" t="s">
        <v>358</v>
      </c>
      <c r="E163" s="205" t="s">
        <v>390</v>
      </c>
      <c r="F163" s="206" t="s">
        <v>206</v>
      </c>
      <c r="G163" s="207" t="s">
        <v>138</v>
      </c>
      <c r="H163" s="208">
        <v>1</v>
      </c>
      <c r="I163" s="209"/>
      <c r="J163" s="210">
        <f>ROUND(I163*H163,2)</f>
        <v>0</v>
      </c>
      <c r="K163" s="206" t="s">
        <v>19</v>
      </c>
      <c r="L163" s="39"/>
      <c r="M163" s="211" t="s">
        <v>19</v>
      </c>
      <c r="N163" s="212" t="s">
        <v>43</v>
      </c>
      <c r="O163" s="75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AR163" s="13" t="s">
        <v>87</v>
      </c>
      <c r="AT163" s="13" t="s">
        <v>358</v>
      </c>
      <c r="AU163" s="13" t="s">
        <v>77</v>
      </c>
      <c r="AY163" s="13" t="s">
        <v>134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13" t="s">
        <v>77</v>
      </c>
      <c r="BK163" s="203">
        <f>ROUND(I163*H163,2)</f>
        <v>0</v>
      </c>
      <c r="BL163" s="13" t="s">
        <v>87</v>
      </c>
      <c r="BM163" s="13" t="s">
        <v>354</v>
      </c>
    </row>
    <row r="164" s="1" customFormat="1" ht="14.4" customHeight="1">
      <c r="B164" s="34"/>
      <c r="C164" s="204" t="s">
        <v>72</v>
      </c>
      <c r="D164" s="204" t="s">
        <v>358</v>
      </c>
      <c r="E164" s="205" t="s">
        <v>392</v>
      </c>
      <c r="F164" s="206" t="s">
        <v>393</v>
      </c>
      <c r="G164" s="207" t="s">
        <v>138</v>
      </c>
      <c r="H164" s="208">
        <v>4</v>
      </c>
      <c r="I164" s="209"/>
      <c r="J164" s="210">
        <f>ROUND(I164*H164,2)</f>
        <v>0</v>
      </c>
      <c r="K164" s="206" t="s">
        <v>19</v>
      </c>
      <c r="L164" s="39"/>
      <c r="M164" s="211" t="s">
        <v>19</v>
      </c>
      <c r="N164" s="212" t="s">
        <v>43</v>
      </c>
      <c r="O164" s="75"/>
      <c r="P164" s="201">
        <f>O164*H164</f>
        <v>0</v>
      </c>
      <c r="Q164" s="201">
        <v>0</v>
      </c>
      <c r="R164" s="201">
        <f>Q164*H164</f>
        <v>0</v>
      </c>
      <c r="S164" s="201">
        <v>0</v>
      </c>
      <c r="T164" s="202">
        <f>S164*H164</f>
        <v>0</v>
      </c>
      <c r="AR164" s="13" t="s">
        <v>87</v>
      </c>
      <c r="AT164" s="13" t="s">
        <v>358</v>
      </c>
      <c r="AU164" s="13" t="s">
        <v>77</v>
      </c>
      <c r="AY164" s="13" t="s">
        <v>134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3" t="s">
        <v>77</v>
      </c>
      <c r="BK164" s="203">
        <f>ROUND(I164*H164,2)</f>
        <v>0</v>
      </c>
      <c r="BL164" s="13" t="s">
        <v>87</v>
      </c>
      <c r="BM164" s="13" t="s">
        <v>357</v>
      </c>
    </row>
    <row r="165" s="1" customFormat="1" ht="14.4" customHeight="1">
      <c r="B165" s="34"/>
      <c r="C165" s="204" t="s">
        <v>72</v>
      </c>
      <c r="D165" s="204" t="s">
        <v>358</v>
      </c>
      <c r="E165" s="205" t="s">
        <v>399</v>
      </c>
      <c r="F165" s="206" t="s">
        <v>218</v>
      </c>
      <c r="G165" s="207" t="s">
        <v>138</v>
      </c>
      <c r="H165" s="208">
        <v>2</v>
      </c>
      <c r="I165" s="209"/>
      <c r="J165" s="210">
        <f>ROUND(I165*H165,2)</f>
        <v>0</v>
      </c>
      <c r="K165" s="206" t="s">
        <v>19</v>
      </c>
      <c r="L165" s="39"/>
      <c r="M165" s="211" t="s">
        <v>19</v>
      </c>
      <c r="N165" s="212" t="s">
        <v>43</v>
      </c>
      <c r="O165" s="75"/>
      <c r="P165" s="201">
        <f>O165*H165</f>
        <v>0</v>
      </c>
      <c r="Q165" s="201">
        <v>0</v>
      </c>
      <c r="R165" s="201">
        <f>Q165*H165</f>
        <v>0</v>
      </c>
      <c r="S165" s="201">
        <v>0</v>
      </c>
      <c r="T165" s="202">
        <f>S165*H165</f>
        <v>0</v>
      </c>
      <c r="AR165" s="13" t="s">
        <v>87</v>
      </c>
      <c r="AT165" s="13" t="s">
        <v>358</v>
      </c>
      <c r="AU165" s="13" t="s">
        <v>77</v>
      </c>
      <c r="AY165" s="13" t="s">
        <v>134</v>
      </c>
      <c r="BE165" s="203">
        <f>IF(N165="základní",J165,0)</f>
        <v>0</v>
      </c>
      <c r="BF165" s="203">
        <f>IF(N165="snížená",J165,0)</f>
        <v>0</v>
      </c>
      <c r="BG165" s="203">
        <f>IF(N165="zákl. přenesená",J165,0)</f>
        <v>0</v>
      </c>
      <c r="BH165" s="203">
        <f>IF(N165="sníž. přenesená",J165,0)</f>
        <v>0</v>
      </c>
      <c r="BI165" s="203">
        <f>IF(N165="nulová",J165,0)</f>
        <v>0</v>
      </c>
      <c r="BJ165" s="13" t="s">
        <v>77</v>
      </c>
      <c r="BK165" s="203">
        <f>ROUND(I165*H165,2)</f>
        <v>0</v>
      </c>
      <c r="BL165" s="13" t="s">
        <v>87</v>
      </c>
      <c r="BM165" s="13" t="s">
        <v>592</v>
      </c>
    </row>
    <row r="166" s="1" customFormat="1" ht="14.4" customHeight="1">
      <c r="B166" s="34"/>
      <c r="C166" s="204" t="s">
        <v>72</v>
      </c>
      <c r="D166" s="204" t="s">
        <v>358</v>
      </c>
      <c r="E166" s="205" t="s">
        <v>401</v>
      </c>
      <c r="F166" s="206" t="s">
        <v>221</v>
      </c>
      <c r="G166" s="207" t="s">
        <v>138</v>
      </c>
      <c r="H166" s="208">
        <v>2</v>
      </c>
      <c r="I166" s="209"/>
      <c r="J166" s="210">
        <f>ROUND(I166*H166,2)</f>
        <v>0</v>
      </c>
      <c r="K166" s="206" t="s">
        <v>19</v>
      </c>
      <c r="L166" s="39"/>
      <c r="M166" s="211" t="s">
        <v>19</v>
      </c>
      <c r="N166" s="212" t="s">
        <v>43</v>
      </c>
      <c r="O166" s="75"/>
      <c r="P166" s="201">
        <f>O166*H166</f>
        <v>0</v>
      </c>
      <c r="Q166" s="201">
        <v>0</v>
      </c>
      <c r="R166" s="201">
        <f>Q166*H166</f>
        <v>0</v>
      </c>
      <c r="S166" s="201">
        <v>0</v>
      </c>
      <c r="T166" s="202">
        <f>S166*H166</f>
        <v>0</v>
      </c>
      <c r="AR166" s="13" t="s">
        <v>87</v>
      </c>
      <c r="AT166" s="13" t="s">
        <v>358</v>
      </c>
      <c r="AU166" s="13" t="s">
        <v>77</v>
      </c>
      <c r="AY166" s="13" t="s">
        <v>134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13" t="s">
        <v>77</v>
      </c>
      <c r="BK166" s="203">
        <f>ROUND(I166*H166,2)</f>
        <v>0</v>
      </c>
      <c r="BL166" s="13" t="s">
        <v>87</v>
      </c>
      <c r="BM166" s="13" t="s">
        <v>593</v>
      </c>
    </row>
    <row r="167" s="1" customFormat="1" ht="14.4" customHeight="1">
      <c r="B167" s="34"/>
      <c r="C167" s="204" t="s">
        <v>72</v>
      </c>
      <c r="D167" s="204" t="s">
        <v>358</v>
      </c>
      <c r="E167" s="205" t="s">
        <v>403</v>
      </c>
      <c r="F167" s="206" t="s">
        <v>224</v>
      </c>
      <c r="G167" s="207" t="s">
        <v>138</v>
      </c>
      <c r="H167" s="208">
        <v>4</v>
      </c>
      <c r="I167" s="209"/>
      <c r="J167" s="210">
        <f>ROUND(I167*H167,2)</f>
        <v>0</v>
      </c>
      <c r="K167" s="206" t="s">
        <v>19</v>
      </c>
      <c r="L167" s="39"/>
      <c r="M167" s="211" t="s">
        <v>19</v>
      </c>
      <c r="N167" s="212" t="s">
        <v>43</v>
      </c>
      <c r="O167" s="75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AR167" s="13" t="s">
        <v>87</v>
      </c>
      <c r="AT167" s="13" t="s">
        <v>358</v>
      </c>
      <c r="AU167" s="13" t="s">
        <v>77</v>
      </c>
      <c r="AY167" s="13" t="s">
        <v>134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13" t="s">
        <v>77</v>
      </c>
      <c r="BK167" s="203">
        <f>ROUND(I167*H167,2)</f>
        <v>0</v>
      </c>
      <c r="BL167" s="13" t="s">
        <v>87</v>
      </c>
      <c r="BM167" s="13" t="s">
        <v>594</v>
      </c>
    </row>
    <row r="168" s="1" customFormat="1" ht="14.4" customHeight="1">
      <c r="B168" s="34"/>
      <c r="C168" s="204" t="s">
        <v>72</v>
      </c>
      <c r="D168" s="204" t="s">
        <v>358</v>
      </c>
      <c r="E168" s="205" t="s">
        <v>405</v>
      </c>
      <c r="F168" s="206" t="s">
        <v>227</v>
      </c>
      <c r="G168" s="207" t="s">
        <v>138</v>
      </c>
      <c r="H168" s="208">
        <v>2</v>
      </c>
      <c r="I168" s="209"/>
      <c r="J168" s="210">
        <f>ROUND(I168*H168,2)</f>
        <v>0</v>
      </c>
      <c r="K168" s="206" t="s">
        <v>19</v>
      </c>
      <c r="L168" s="39"/>
      <c r="M168" s="211" t="s">
        <v>19</v>
      </c>
      <c r="N168" s="212" t="s">
        <v>43</v>
      </c>
      <c r="O168" s="75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AR168" s="13" t="s">
        <v>87</v>
      </c>
      <c r="AT168" s="13" t="s">
        <v>358</v>
      </c>
      <c r="AU168" s="13" t="s">
        <v>77</v>
      </c>
      <c r="AY168" s="13" t="s">
        <v>134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13" t="s">
        <v>77</v>
      </c>
      <c r="BK168" s="203">
        <f>ROUND(I168*H168,2)</f>
        <v>0</v>
      </c>
      <c r="BL168" s="13" t="s">
        <v>87</v>
      </c>
      <c r="BM168" s="13" t="s">
        <v>359</v>
      </c>
    </row>
    <row r="169" s="1" customFormat="1" ht="14.4" customHeight="1">
      <c r="B169" s="34"/>
      <c r="C169" s="204" t="s">
        <v>72</v>
      </c>
      <c r="D169" s="204" t="s">
        <v>358</v>
      </c>
      <c r="E169" s="205" t="s">
        <v>407</v>
      </c>
      <c r="F169" s="206" t="s">
        <v>408</v>
      </c>
      <c r="G169" s="207" t="s">
        <v>138</v>
      </c>
      <c r="H169" s="208">
        <v>2</v>
      </c>
      <c r="I169" s="209"/>
      <c r="J169" s="210">
        <f>ROUND(I169*H169,2)</f>
        <v>0</v>
      </c>
      <c r="K169" s="206" t="s">
        <v>19</v>
      </c>
      <c r="L169" s="39"/>
      <c r="M169" s="211" t="s">
        <v>19</v>
      </c>
      <c r="N169" s="212" t="s">
        <v>43</v>
      </c>
      <c r="O169" s="75"/>
      <c r="P169" s="201">
        <f>O169*H169</f>
        <v>0</v>
      </c>
      <c r="Q169" s="201">
        <v>0</v>
      </c>
      <c r="R169" s="201">
        <f>Q169*H169</f>
        <v>0</v>
      </c>
      <c r="S169" s="201">
        <v>0</v>
      </c>
      <c r="T169" s="202">
        <f>S169*H169</f>
        <v>0</v>
      </c>
      <c r="AR169" s="13" t="s">
        <v>87</v>
      </c>
      <c r="AT169" s="13" t="s">
        <v>358</v>
      </c>
      <c r="AU169" s="13" t="s">
        <v>77</v>
      </c>
      <c r="AY169" s="13" t="s">
        <v>134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13" t="s">
        <v>77</v>
      </c>
      <c r="BK169" s="203">
        <f>ROUND(I169*H169,2)</f>
        <v>0</v>
      </c>
      <c r="BL169" s="13" t="s">
        <v>87</v>
      </c>
      <c r="BM169" s="13" t="s">
        <v>360</v>
      </c>
    </row>
    <row r="170" s="1" customFormat="1" ht="14.4" customHeight="1">
      <c r="B170" s="34"/>
      <c r="C170" s="204" t="s">
        <v>72</v>
      </c>
      <c r="D170" s="204" t="s">
        <v>358</v>
      </c>
      <c r="E170" s="205" t="s">
        <v>410</v>
      </c>
      <c r="F170" s="206" t="s">
        <v>233</v>
      </c>
      <c r="G170" s="207" t="s">
        <v>138</v>
      </c>
      <c r="H170" s="208">
        <v>4</v>
      </c>
      <c r="I170" s="209"/>
      <c r="J170" s="210">
        <f>ROUND(I170*H170,2)</f>
        <v>0</v>
      </c>
      <c r="K170" s="206" t="s">
        <v>19</v>
      </c>
      <c r="L170" s="39"/>
      <c r="M170" s="211" t="s">
        <v>19</v>
      </c>
      <c r="N170" s="212" t="s">
        <v>43</v>
      </c>
      <c r="O170" s="75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AR170" s="13" t="s">
        <v>87</v>
      </c>
      <c r="AT170" s="13" t="s">
        <v>358</v>
      </c>
      <c r="AU170" s="13" t="s">
        <v>77</v>
      </c>
      <c r="AY170" s="13" t="s">
        <v>134</v>
      </c>
      <c r="BE170" s="203">
        <f>IF(N170="základní",J170,0)</f>
        <v>0</v>
      </c>
      <c r="BF170" s="203">
        <f>IF(N170="snížená",J170,0)</f>
        <v>0</v>
      </c>
      <c r="BG170" s="203">
        <f>IF(N170="zákl. přenesená",J170,0)</f>
        <v>0</v>
      </c>
      <c r="BH170" s="203">
        <f>IF(N170="sníž. přenesená",J170,0)</f>
        <v>0</v>
      </c>
      <c r="BI170" s="203">
        <f>IF(N170="nulová",J170,0)</f>
        <v>0</v>
      </c>
      <c r="BJ170" s="13" t="s">
        <v>77</v>
      </c>
      <c r="BK170" s="203">
        <f>ROUND(I170*H170,2)</f>
        <v>0</v>
      </c>
      <c r="BL170" s="13" t="s">
        <v>87</v>
      </c>
      <c r="BM170" s="13" t="s">
        <v>361</v>
      </c>
    </row>
    <row r="171" s="1" customFormat="1" ht="14.4" customHeight="1">
      <c r="B171" s="34"/>
      <c r="C171" s="204" t="s">
        <v>72</v>
      </c>
      <c r="D171" s="204" t="s">
        <v>358</v>
      </c>
      <c r="E171" s="205" t="s">
        <v>412</v>
      </c>
      <c r="F171" s="206" t="s">
        <v>236</v>
      </c>
      <c r="G171" s="207" t="s">
        <v>138</v>
      </c>
      <c r="H171" s="208">
        <v>8</v>
      </c>
      <c r="I171" s="209"/>
      <c r="J171" s="210">
        <f>ROUND(I171*H171,2)</f>
        <v>0</v>
      </c>
      <c r="K171" s="206" t="s">
        <v>19</v>
      </c>
      <c r="L171" s="39"/>
      <c r="M171" s="211" t="s">
        <v>19</v>
      </c>
      <c r="N171" s="212" t="s">
        <v>43</v>
      </c>
      <c r="O171" s="75"/>
      <c r="P171" s="201">
        <f>O171*H171</f>
        <v>0</v>
      </c>
      <c r="Q171" s="201">
        <v>0</v>
      </c>
      <c r="R171" s="201">
        <f>Q171*H171</f>
        <v>0</v>
      </c>
      <c r="S171" s="201">
        <v>0</v>
      </c>
      <c r="T171" s="202">
        <f>S171*H171</f>
        <v>0</v>
      </c>
      <c r="AR171" s="13" t="s">
        <v>87</v>
      </c>
      <c r="AT171" s="13" t="s">
        <v>358</v>
      </c>
      <c r="AU171" s="13" t="s">
        <v>77</v>
      </c>
      <c r="AY171" s="13" t="s">
        <v>134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13" t="s">
        <v>77</v>
      </c>
      <c r="BK171" s="203">
        <f>ROUND(I171*H171,2)</f>
        <v>0</v>
      </c>
      <c r="BL171" s="13" t="s">
        <v>87</v>
      </c>
      <c r="BM171" s="13" t="s">
        <v>363</v>
      </c>
    </row>
    <row r="172" s="1" customFormat="1" ht="14.4" customHeight="1">
      <c r="B172" s="34"/>
      <c r="C172" s="204" t="s">
        <v>72</v>
      </c>
      <c r="D172" s="204" t="s">
        <v>358</v>
      </c>
      <c r="E172" s="205" t="s">
        <v>414</v>
      </c>
      <c r="F172" s="206" t="s">
        <v>273</v>
      </c>
      <c r="G172" s="207" t="s">
        <v>138</v>
      </c>
      <c r="H172" s="208">
        <v>8</v>
      </c>
      <c r="I172" s="209"/>
      <c r="J172" s="210">
        <f>ROUND(I172*H172,2)</f>
        <v>0</v>
      </c>
      <c r="K172" s="206" t="s">
        <v>19</v>
      </c>
      <c r="L172" s="39"/>
      <c r="M172" s="211" t="s">
        <v>19</v>
      </c>
      <c r="N172" s="212" t="s">
        <v>43</v>
      </c>
      <c r="O172" s="75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AR172" s="13" t="s">
        <v>87</v>
      </c>
      <c r="AT172" s="13" t="s">
        <v>358</v>
      </c>
      <c r="AU172" s="13" t="s">
        <v>77</v>
      </c>
      <c r="AY172" s="13" t="s">
        <v>134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13" t="s">
        <v>77</v>
      </c>
      <c r="BK172" s="203">
        <f>ROUND(I172*H172,2)</f>
        <v>0</v>
      </c>
      <c r="BL172" s="13" t="s">
        <v>87</v>
      </c>
      <c r="BM172" s="13" t="s">
        <v>365</v>
      </c>
    </row>
    <row r="173" s="1" customFormat="1" ht="14.4" customHeight="1">
      <c r="B173" s="34"/>
      <c r="C173" s="204" t="s">
        <v>72</v>
      </c>
      <c r="D173" s="204" t="s">
        <v>358</v>
      </c>
      <c r="E173" s="205" t="s">
        <v>416</v>
      </c>
      <c r="F173" s="206" t="s">
        <v>239</v>
      </c>
      <c r="G173" s="207" t="s">
        <v>138</v>
      </c>
      <c r="H173" s="208">
        <v>30</v>
      </c>
      <c r="I173" s="209"/>
      <c r="J173" s="210">
        <f>ROUND(I173*H173,2)</f>
        <v>0</v>
      </c>
      <c r="K173" s="206" t="s">
        <v>19</v>
      </c>
      <c r="L173" s="39"/>
      <c r="M173" s="211" t="s">
        <v>19</v>
      </c>
      <c r="N173" s="212" t="s">
        <v>43</v>
      </c>
      <c r="O173" s="75"/>
      <c r="P173" s="201">
        <f>O173*H173</f>
        <v>0</v>
      </c>
      <c r="Q173" s="201">
        <v>0</v>
      </c>
      <c r="R173" s="201">
        <f>Q173*H173</f>
        <v>0</v>
      </c>
      <c r="S173" s="201">
        <v>0</v>
      </c>
      <c r="T173" s="202">
        <f>S173*H173</f>
        <v>0</v>
      </c>
      <c r="AR173" s="13" t="s">
        <v>87</v>
      </c>
      <c r="AT173" s="13" t="s">
        <v>358</v>
      </c>
      <c r="AU173" s="13" t="s">
        <v>77</v>
      </c>
      <c r="AY173" s="13" t="s">
        <v>134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13" t="s">
        <v>77</v>
      </c>
      <c r="BK173" s="203">
        <f>ROUND(I173*H173,2)</f>
        <v>0</v>
      </c>
      <c r="BL173" s="13" t="s">
        <v>87</v>
      </c>
      <c r="BM173" s="13" t="s">
        <v>367</v>
      </c>
    </row>
    <row r="174" s="1" customFormat="1" ht="14.4" customHeight="1">
      <c r="B174" s="34"/>
      <c r="C174" s="204" t="s">
        <v>72</v>
      </c>
      <c r="D174" s="204" t="s">
        <v>358</v>
      </c>
      <c r="E174" s="205" t="s">
        <v>418</v>
      </c>
      <c r="F174" s="206" t="s">
        <v>242</v>
      </c>
      <c r="G174" s="207" t="s">
        <v>138</v>
      </c>
      <c r="H174" s="208">
        <v>8</v>
      </c>
      <c r="I174" s="209"/>
      <c r="J174" s="210">
        <f>ROUND(I174*H174,2)</f>
        <v>0</v>
      </c>
      <c r="K174" s="206" t="s">
        <v>19</v>
      </c>
      <c r="L174" s="39"/>
      <c r="M174" s="211" t="s">
        <v>19</v>
      </c>
      <c r="N174" s="212" t="s">
        <v>43</v>
      </c>
      <c r="O174" s="75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AR174" s="13" t="s">
        <v>87</v>
      </c>
      <c r="AT174" s="13" t="s">
        <v>358</v>
      </c>
      <c r="AU174" s="13" t="s">
        <v>77</v>
      </c>
      <c r="AY174" s="13" t="s">
        <v>134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13" t="s">
        <v>77</v>
      </c>
      <c r="BK174" s="203">
        <f>ROUND(I174*H174,2)</f>
        <v>0</v>
      </c>
      <c r="BL174" s="13" t="s">
        <v>87</v>
      </c>
      <c r="BM174" s="13" t="s">
        <v>369</v>
      </c>
    </row>
    <row r="175" s="1" customFormat="1" ht="14.4" customHeight="1">
      <c r="B175" s="34"/>
      <c r="C175" s="204" t="s">
        <v>72</v>
      </c>
      <c r="D175" s="204" t="s">
        <v>358</v>
      </c>
      <c r="E175" s="205" t="s">
        <v>420</v>
      </c>
      <c r="F175" s="206" t="s">
        <v>421</v>
      </c>
      <c r="G175" s="207" t="s">
        <v>138</v>
      </c>
      <c r="H175" s="208">
        <v>8</v>
      </c>
      <c r="I175" s="209"/>
      <c r="J175" s="210">
        <f>ROUND(I175*H175,2)</f>
        <v>0</v>
      </c>
      <c r="K175" s="206" t="s">
        <v>19</v>
      </c>
      <c r="L175" s="39"/>
      <c r="M175" s="211" t="s">
        <v>19</v>
      </c>
      <c r="N175" s="212" t="s">
        <v>43</v>
      </c>
      <c r="O175" s="75"/>
      <c r="P175" s="201">
        <f>O175*H175</f>
        <v>0</v>
      </c>
      <c r="Q175" s="201">
        <v>0</v>
      </c>
      <c r="R175" s="201">
        <f>Q175*H175</f>
        <v>0</v>
      </c>
      <c r="S175" s="201">
        <v>0</v>
      </c>
      <c r="T175" s="202">
        <f>S175*H175</f>
        <v>0</v>
      </c>
      <c r="AR175" s="13" t="s">
        <v>87</v>
      </c>
      <c r="AT175" s="13" t="s">
        <v>358</v>
      </c>
      <c r="AU175" s="13" t="s">
        <v>77</v>
      </c>
      <c r="AY175" s="13" t="s">
        <v>134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13" t="s">
        <v>77</v>
      </c>
      <c r="BK175" s="203">
        <f>ROUND(I175*H175,2)</f>
        <v>0</v>
      </c>
      <c r="BL175" s="13" t="s">
        <v>87</v>
      </c>
      <c r="BM175" s="13" t="s">
        <v>371</v>
      </c>
    </row>
    <row r="176" s="1" customFormat="1" ht="14.4" customHeight="1">
      <c r="B176" s="34"/>
      <c r="C176" s="204" t="s">
        <v>72</v>
      </c>
      <c r="D176" s="204" t="s">
        <v>358</v>
      </c>
      <c r="E176" s="205" t="s">
        <v>423</v>
      </c>
      <c r="F176" s="206" t="s">
        <v>245</v>
      </c>
      <c r="G176" s="207" t="s">
        <v>138</v>
      </c>
      <c r="H176" s="208">
        <v>2</v>
      </c>
      <c r="I176" s="209"/>
      <c r="J176" s="210">
        <f>ROUND(I176*H176,2)</f>
        <v>0</v>
      </c>
      <c r="K176" s="206" t="s">
        <v>19</v>
      </c>
      <c r="L176" s="39"/>
      <c r="M176" s="211" t="s">
        <v>19</v>
      </c>
      <c r="N176" s="212" t="s">
        <v>43</v>
      </c>
      <c r="O176" s="75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AR176" s="13" t="s">
        <v>87</v>
      </c>
      <c r="AT176" s="13" t="s">
        <v>358</v>
      </c>
      <c r="AU176" s="13" t="s">
        <v>77</v>
      </c>
      <c r="AY176" s="13" t="s">
        <v>134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13" t="s">
        <v>77</v>
      </c>
      <c r="BK176" s="203">
        <f>ROUND(I176*H176,2)</f>
        <v>0</v>
      </c>
      <c r="BL176" s="13" t="s">
        <v>87</v>
      </c>
      <c r="BM176" s="13" t="s">
        <v>374</v>
      </c>
    </row>
    <row r="177" s="1" customFormat="1" ht="14.4" customHeight="1">
      <c r="B177" s="34"/>
      <c r="C177" s="204" t="s">
        <v>72</v>
      </c>
      <c r="D177" s="204" t="s">
        <v>358</v>
      </c>
      <c r="E177" s="205" t="s">
        <v>425</v>
      </c>
      <c r="F177" s="206" t="s">
        <v>426</v>
      </c>
      <c r="G177" s="207" t="s">
        <v>138</v>
      </c>
      <c r="H177" s="208">
        <v>8</v>
      </c>
      <c r="I177" s="209"/>
      <c r="J177" s="210">
        <f>ROUND(I177*H177,2)</f>
        <v>0</v>
      </c>
      <c r="K177" s="206" t="s">
        <v>19</v>
      </c>
      <c r="L177" s="39"/>
      <c r="M177" s="211" t="s">
        <v>19</v>
      </c>
      <c r="N177" s="212" t="s">
        <v>43</v>
      </c>
      <c r="O177" s="75"/>
      <c r="P177" s="201">
        <f>O177*H177</f>
        <v>0</v>
      </c>
      <c r="Q177" s="201">
        <v>0</v>
      </c>
      <c r="R177" s="201">
        <f>Q177*H177</f>
        <v>0</v>
      </c>
      <c r="S177" s="201">
        <v>0</v>
      </c>
      <c r="T177" s="202">
        <f>S177*H177</f>
        <v>0</v>
      </c>
      <c r="AR177" s="13" t="s">
        <v>87</v>
      </c>
      <c r="AT177" s="13" t="s">
        <v>358</v>
      </c>
      <c r="AU177" s="13" t="s">
        <v>77</v>
      </c>
      <c r="AY177" s="13" t="s">
        <v>134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13" t="s">
        <v>77</v>
      </c>
      <c r="BK177" s="203">
        <f>ROUND(I177*H177,2)</f>
        <v>0</v>
      </c>
      <c r="BL177" s="13" t="s">
        <v>87</v>
      </c>
      <c r="BM177" s="13" t="s">
        <v>376</v>
      </c>
    </row>
    <row r="178" s="1" customFormat="1" ht="14.4" customHeight="1">
      <c r="B178" s="34"/>
      <c r="C178" s="204" t="s">
        <v>72</v>
      </c>
      <c r="D178" s="204" t="s">
        <v>358</v>
      </c>
      <c r="E178" s="205" t="s">
        <v>428</v>
      </c>
      <c r="F178" s="206" t="s">
        <v>248</v>
      </c>
      <c r="G178" s="207" t="s">
        <v>138</v>
      </c>
      <c r="H178" s="208">
        <v>8</v>
      </c>
      <c r="I178" s="209"/>
      <c r="J178" s="210">
        <f>ROUND(I178*H178,2)</f>
        <v>0</v>
      </c>
      <c r="K178" s="206" t="s">
        <v>19</v>
      </c>
      <c r="L178" s="39"/>
      <c r="M178" s="211" t="s">
        <v>19</v>
      </c>
      <c r="N178" s="212" t="s">
        <v>43</v>
      </c>
      <c r="O178" s="75"/>
      <c r="P178" s="201">
        <f>O178*H178</f>
        <v>0</v>
      </c>
      <c r="Q178" s="201">
        <v>0</v>
      </c>
      <c r="R178" s="201">
        <f>Q178*H178</f>
        <v>0</v>
      </c>
      <c r="S178" s="201">
        <v>0</v>
      </c>
      <c r="T178" s="202">
        <f>S178*H178</f>
        <v>0</v>
      </c>
      <c r="AR178" s="13" t="s">
        <v>87</v>
      </c>
      <c r="AT178" s="13" t="s">
        <v>358</v>
      </c>
      <c r="AU178" s="13" t="s">
        <v>77</v>
      </c>
      <c r="AY178" s="13" t="s">
        <v>134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13" t="s">
        <v>77</v>
      </c>
      <c r="BK178" s="203">
        <f>ROUND(I178*H178,2)</f>
        <v>0</v>
      </c>
      <c r="BL178" s="13" t="s">
        <v>87</v>
      </c>
      <c r="BM178" s="13" t="s">
        <v>379</v>
      </c>
    </row>
    <row r="179" s="1" customFormat="1" ht="14.4" customHeight="1">
      <c r="B179" s="34"/>
      <c r="C179" s="204" t="s">
        <v>72</v>
      </c>
      <c r="D179" s="204" t="s">
        <v>358</v>
      </c>
      <c r="E179" s="205" t="s">
        <v>430</v>
      </c>
      <c r="F179" s="206" t="s">
        <v>251</v>
      </c>
      <c r="G179" s="207" t="s">
        <v>138</v>
      </c>
      <c r="H179" s="208">
        <v>1</v>
      </c>
      <c r="I179" s="209"/>
      <c r="J179" s="210">
        <f>ROUND(I179*H179,2)</f>
        <v>0</v>
      </c>
      <c r="K179" s="206" t="s">
        <v>19</v>
      </c>
      <c r="L179" s="39"/>
      <c r="M179" s="211" t="s">
        <v>19</v>
      </c>
      <c r="N179" s="212" t="s">
        <v>43</v>
      </c>
      <c r="O179" s="75"/>
      <c r="P179" s="201">
        <f>O179*H179</f>
        <v>0</v>
      </c>
      <c r="Q179" s="201">
        <v>0</v>
      </c>
      <c r="R179" s="201">
        <f>Q179*H179</f>
        <v>0</v>
      </c>
      <c r="S179" s="201">
        <v>0</v>
      </c>
      <c r="T179" s="202">
        <f>S179*H179</f>
        <v>0</v>
      </c>
      <c r="AR179" s="13" t="s">
        <v>87</v>
      </c>
      <c r="AT179" s="13" t="s">
        <v>358</v>
      </c>
      <c r="AU179" s="13" t="s">
        <v>77</v>
      </c>
      <c r="AY179" s="13" t="s">
        <v>134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13" t="s">
        <v>77</v>
      </c>
      <c r="BK179" s="203">
        <f>ROUND(I179*H179,2)</f>
        <v>0</v>
      </c>
      <c r="BL179" s="13" t="s">
        <v>87</v>
      </c>
      <c r="BM179" s="13" t="s">
        <v>381</v>
      </c>
    </row>
    <row r="180" s="1" customFormat="1" ht="14.4" customHeight="1">
      <c r="B180" s="34"/>
      <c r="C180" s="204" t="s">
        <v>72</v>
      </c>
      <c r="D180" s="204" t="s">
        <v>358</v>
      </c>
      <c r="E180" s="205" t="s">
        <v>432</v>
      </c>
      <c r="F180" s="206" t="s">
        <v>433</v>
      </c>
      <c r="G180" s="207" t="s">
        <v>138</v>
      </c>
      <c r="H180" s="208">
        <v>2</v>
      </c>
      <c r="I180" s="209"/>
      <c r="J180" s="210">
        <f>ROUND(I180*H180,2)</f>
        <v>0</v>
      </c>
      <c r="K180" s="206" t="s">
        <v>19</v>
      </c>
      <c r="L180" s="39"/>
      <c r="M180" s="211" t="s">
        <v>19</v>
      </c>
      <c r="N180" s="212" t="s">
        <v>43</v>
      </c>
      <c r="O180" s="75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AR180" s="13" t="s">
        <v>87</v>
      </c>
      <c r="AT180" s="13" t="s">
        <v>358</v>
      </c>
      <c r="AU180" s="13" t="s">
        <v>77</v>
      </c>
      <c r="AY180" s="13" t="s">
        <v>134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13" t="s">
        <v>77</v>
      </c>
      <c r="BK180" s="203">
        <f>ROUND(I180*H180,2)</f>
        <v>0</v>
      </c>
      <c r="BL180" s="13" t="s">
        <v>87</v>
      </c>
      <c r="BM180" s="13" t="s">
        <v>383</v>
      </c>
    </row>
    <row r="181" s="9" customFormat="1" ht="25.92" customHeight="1">
      <c r="B181" s="177"/>
      <c r="C181" s="178"/>
      <c r="D181" s="179" t="s">
        <v>71</v>
      </c>
      <c r="E181" s="180" t="s">
        <v>253</v>
      </c>
      <c r="F181" s="180" t="s">
        <v>254</v>
      </c>
      <c r="G181" s="178"/>
      <c r="H181" s="178"/>
      <c r="I181" s="181"/>
      <c r="J181" s="182">
        <f>BK181</f>
        <v>0</v>
      </c>
      <c r="K181" s="178"/>
      <c r="L181" s="183"/>
      <c r="M181" s="184"/>
      <c r="N181" s="185"/>
      <c r="O181" s="185"/>
      <c r="P181" s="186">
        <f>SUM(P182:P197)</f>
        <v>0</v>
      </c>
      <c r="Q181" s="185"/>
      <c r="R181" s="186">
        <f>SUM(R182:R197)</f>
        <v>0</v>
      </c>
      <c r="S181" s="185"/>
      <c r="T181" s="187">
        <f>SUM(T182:T197)</f>
        <v>0</v>
      </c>
      <c r="AR181" s="188" t="s">
        <v>77</v>
      </c>
      <c r="AT181" s="189" t="s">
        <v>71</v>
      </c>
      <c r="AU181" s="189" t="s">
        <v>72</v>
      </c>
      <c r="AY181" s="188" t="s">
        <v>134</v>
      </c>
      <c r="BK181" s="190">
        <f>SUM(BK182:BK197)</f>
        <v>0</v>
      </c>
    </row>
    <row r="182" s="1" customFormat="1" ht="71.4" customHeight="1">
      <c r="B182" s="34"/>
      <c r="C182" s="204" t="s">
        <v>72</v>
      </c>
      <c r="D182" s="204" t="s">
        <v>358</v>
      </c>
      <c r="E182" s="205" t="s">
        <v>435</v>
      </c>
      <c r="F182" s="206" t="s">
        <v>256</v>
      </c>
      <c r="G182" s="207" t="s">
        <v>138</v>
      </c>
      <c r="H182" s="208">
        <v>2</v>
      </c>
      <c r="I182" s="209"/>
      <c r="J182" s="210">
        <f>ROUND(I182*H182,2)</f>
        <v>0</v>
      </c>
      <c r="K182" s="206" t="s">
        <v>19</v>
      </c>
      <c r="L182" s="39"/>
      <c r="M182" s="211" t="s">
        <v>19</v>
      </c>
      <c r="N182" s="212" t="s">
        <v>43</v>
      </c>
      <c r="O182" s="75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AR182" s="13" t="s">
        <v>87</v>
      </c>
      <c r="AT182" s="13" t="s">
        <v>358</v>
      </c>
      <c r="AU182" s="13" t="s">
        <v>77</v>
      </c>
      <c r="AY182" s="13" t="s">
        <v>134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13" t="s">
        <v>77</v>
      </c>
      <c r="BK182" s="203">
        <f>ROUND(I182*H182,2)</f>
        <v>0</v>
      </c>
      <c r="BL182" s="13" t="s">
        <v>87</v>
      </c>
      <c r="BM182" s="13" t="s">
        <v>386</v>
      </c>
    </row>
    <row r="183" s="1" customFormat="1" ht="14.4" customHeight="1">
      <c r="B183" s="34"/>
      <c r="C183" s="204" t="s">
        <v>72</v>
      </c>
      <c r="D183" s="204" t="s">
        <v>358</v>
      </c>
      <c r="E183" s="205" t="s">
        <v>437</v>
      </c>
      <c r="F183" s="206" t="s">
        <v>259</v>
      </c>
      <c r="G183" s="207" t="s">
        <v>138</v>
      </c>
      <c r="H183" s="208">
        <v>2</v>
      </c>
      <c r="I183" s="209"/>
      <c r="J183" s="210">
        <f>ROUND(I183*H183,2)</f>
        <v>0</v>
      </c>
      <c r="K183" s="206" t="s">
        <v>19</v>
      </c>
      <c r="L183" s="39"/>
      <c r="M183" s="211" t="s">
        <v>19</v>
      </c>
      <c r="N183" s="212" t="s">
        <v>43</v>
      </c>
      <c r="O183" s="75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AR183" s="13" t="s">
        <v>87</v>
      </c>
      <c r="AT183" s="13" t="s">
        <v>358</v>
      </c>
      <c r="AU183" s="13" t="s">
        <v>77</v>
      </c>
      <c r="AY183" s="13" t="s">
        <v>134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13" t="s">
        <v>77</v>
      </c>
      <c r="BK183" s="203">
        <f>ROUND(I183*H183,2)</f>
        <v>0</v>
      </c>
      <c r="BL183" s="13" t="s">
        <v>87</v>
      </c>
      <c r="BM183" s="13" t="s">
        <v>389</v>
      </c>
    </row>
    <row r="184" s="1" customFormat="1" ht="14.4" customHeight="1">
      <c r="B184" s="34"/>
      <c r="C184" s="204" t="s">
        <v>72</v>
      </c>
      <c r="D184" s="204" t="s">
        <v>358</v>
      </c>
      <c r="E184" s="205" t="s">
        <v>439</v>
      </c>
      <c r="F184" s="206" t="s">
        <v>262</v>
      </c>
      <c r="G184" s="207" t="s">
        <v>138</v>
      </c>
      <c r="H184" s="208">
        <v>2</v>
      </c>
      <c r="I184" s="209"/>
      <c r="J184" s="210">
        <f>ROUND(I184*H184,2)</f>
        <v>0</v>
      </c>
      <c r="K184" s="206" t="s">
        <v>19</v>
      </c>
      <c r="L184" s="39"/>
      <c r="M184" s="211" t="s">
        <v>19</v>
      </c>
      <c r="N184" s="212" t="s">
        <v>43</v>
      </c>
      <c r="O184" s="75"/>
      <c r="P184" s="201">
        <f>O184*H184</f>
        <v>0</v>
      </c>
      <c r="Q184" s="201">
        <v>0</v>
      </c>
      <c r="R184" s="201">
        <f>Q184*H184</f>
        <v>0</v>
      </c>
      <c r="S184" s="201">
        <v>0</v>
      </c>
      <c r="T184" s="202">
        <f>S184*H184</f>
        <v>0</v>
      </c>
      <c r="AR184" s="13" t="s">
        <v>87</v>
      </c>
      <c r="AT184" s="13" t="s">
        <v>358</v>
      </c>
      <c r="AU184" s="13" t="s">
        <v>77</v>
      </c>
      <c r="AY184" s="13" t="s">
        <v>134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13" t="s">
        <v>77</v>
      </c>
      <c r="BK184" s="203">
        <f>ROUND(I184*H184,2)</f>
        <v>0</v>
      </c>
      <c r="BL184" s="13" t="s">
        <v>87</v>
      </c>
      <c r="BM184" s="13" t="s">
        <v>391</v>
      </c>
    </row>
    <row r="185" s="1" customFormat="1" ht="14.4" customHeight="1">
      <c r="B185" s="34"/>
      <c r="C185" s="204" t="s">
        <v>72</v>
      </c>
      <c r="D185" s="204" t="s">
        <v>358</v>
      </c>
      <c r="E185" s="205" t="s">
        <v>441</v>
      </c>
      <c r="F185" s="206" t="s">
        <v>265</v>
      </c>
      <c r="G185" s="207" t="s">
        <v>138</v>
      </c>
      <c r="H185" s="208">
        <v>2</v>
      </c>
      <c r="I185" s="209"/>
      <c r="J185" s="210">
        <f>ROUND(I185*H185,2)</f>
        <v>0</v>
      </c>
      <c r="K185" s="206" t="s">
        <v>19</v>
      </c>
      <c r="L185" s="39"/>
      <c r="M185" s="211" t="s">
        <v>19</v>
      </c>
      <c r="N185" s="212" t="s">
        <v>43</v>
      </c>
      <c r="O185" s="75"/>
      <c r="P185" s="201">
        <f>O185*H185</f>
        <v>0</v>
      </c>
      <c r="Q185" s="201">
        <v>0</v>
      </c>
      <c r="R185" s="201">
        <f>Q185*H185</f>
        <v>0</v>
      </c>
      <c r="S185" s="201">
        <v>0</v>
      </c>
      <c r="T185" s="202">
        <f>S185*H185</f>
        <v>0</v>
      </c>
      <c r="AR185" s="13" t="s">
        <v>87</v>
      </c>
      <c r="AT185" s="13" t="s">
        <v>358</v>
      </c>
      <c r="AU185" s="13" t="s">
        <v>77</v>
      </c>
      <c r="AY185" s="13" t="s">
        <v>134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13" t="s">
        <v>77</v>
      </c>
      <c r="BK185" s="203">
        <f>ROUND(I185*H185,2)</f>
        <v>0</v>
      </c>
      <c r="BL185" s="13" t="s">
        <v>87</v>
      </c>
      <c r="BM185" s="13" t="s">
        <v>394</v>
      </c>
    </row>
    <row r="186" s="1" customFormat="1" ht="14.4" customHeight="1">
      <c r="B186" s="34"/>
      <c r="C186" s="204" t="s">
        <v>72</v>
      </c>
      <c r="D186" s="204" t="s">
        <v>358</v>
      </c>
      <c r="E186" s="205" t="s">
        <v>446</v>
      </c>
      <c r="F186" s="206" t="s">
        <v>268</v>
      </c>
      <c r="G186" s="207" t="s">
        <v>138</v>
      </c>
      <c r="H186" s="208">
        <v>2</v>
      </c>
      <c r="I186" s="209"/>
      <c r="J186" s="210">
        <f>ROUND(I186*H186,2)</f>
        <v>0</v>
      </c>
      <c r="K186" s="206" t="s">
        <v>19</v>
      </c>
      <c r="L186" s="39"/>
      <c r="M186" s="211" t="s">
        <v>19</v>
      </c>
      <c r="N186" s="212" t="s">
        <v>43</v>
      </c>
      <c r="O186" s="75"/>
      <c r="P186" s="201">
        <f>O186*H186</f>
        <v>0</v>
      </c>
      <c r="Q186" s="201">
        <v>0</v>
      </c>
      <c r="R186" s="201">
        <f>Q186*H186</f>
        <v>0</v>
      </c>
      <c r="S186" s="201">
        <v>0</v>
      </c>
      <c r="T186" s="202">
        <f>S186*H186</f>
        <v>0</v>
      </c>
      <c r="AR186" s="13" t="s">
        <v>87</v>
      </c>
      <c r="AT186" s="13" t="s">
        <v>358</v>
      </c>
      <c r="AU186" s="13" t="s">
        <v>77</v>
      </c>
      <c r="AY186" s="13" t="s">
        <v>134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13" t="s">
        <v>77</v>
      </c>
      <c r="BK186" s="203">
        <f>ROUND(I186*H186,2)</f>
        <v>0</v>
      </c>
      <c r="BL186" s="13" t="s">
        <v>87</v>
      </c>
      <c r="BM186" s="13" t="s">
        <v>396</v>
      </c>
    </row>
    <row r="187" s="1" customFormat="1" ht="14.4" customHeight="1">
      <c r="B187" s="34"/>
      <c r="C187" s="204" t="s">
        <v>72</v>
      </c>
      <c r="D187" s="204" t="s">
        <v>358</v>
      </c>
      <c r="E187" s="205" t="s">
        <v>416</v>
      </c>
      <c r="F187" s="206" t="s">
        <v>239</v>
      </c>
      <c r="G187" s="207" t="s">
        <v>138</v>
      </c>
      <c r="H187" s="208">
        <v>2</v>
      </c>
      <c r="I187" s="209"/>
      <c r="J187" s="210">
        <f>ROUND(I187*H187,2)</f>
        <v>0</v>
      </c>
      <c r="K187" s="206" t="s">
        <v>19</v>
      </c>
      <c r="L187" s="39"/>
      <c r="M187" s="211" t="s">
        <v>19</v>
      </c>
      <c r="N187" s="212" t="s">
        <v>43</v>
      </c>
      <c r="O187" s="75"/>
      <c r="P187" s="201">
        <f>O187*H187</f>
        <v>0</v>
      </c>
      <c r="Q187" s="201">
        <v>0</v>
      </c>
      <c r="R187" s="201">
        <f>Q187*H187</f>
        <v>0</v>
      </c>
      <c r="S187" s="201">
        <v>0</v>
      </c>
      <c r="T187" s="202">
        <f>S187*H187</f>
        <v>0</v>
      </c>
      <c r="AR187" s="13" t="s">
        <v>87</v>
      </c>
      <c r="AT187" s="13" t="s">
        <v>358</v>
      </c>
      <c r="AU187" s="13" t="s">
        <v>77</v>
      </c>
      <c r="AY187" s="13" t="s">
        <v>134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13" t="s">
        <v>77</v>
      </c>
      <c r="BK187" s="203">
        <f>ROUND(I187*H187,2)</f>
        <v>0</v>
      </c>
      <c r="BL187" s="13" t="s">
        <v>87</v>
      </c>
      <c r="BM187" s="13" t="s">
        <v>398</v>
      </c>
    </row>
    <row r="188" s="1" customFormat="1" ht="14.4" customHeight="1">
      <c r="B188" s="34"/>
      <c r="C188" s="204" t="s">
        <v>72</v>
      </c>
      <c r="D188" s="204" t="s">
        <v>358</v>
      </c>
      <c r="E188" s="205" t="s">
        <v>414</v>
      </c>
      <c r="F188" s="206" t="s">
        <v>273</v>
      </c>
      <c r="G188" s="207" t="s">
        <v>138</v>
      </c>
      <c r="H188" s="208">
        <v>2</v>
      </c>
      <c r="I188" s="209"/>
      <c r="J188" s="210">
        <f>ROUND(I188*H188,2)</f>
        <v>0</v>
      </c>
      <c r="K188" s="206" t="s">
        <v>19</v>
      </c>
      <c r="L188" s="39"/>
      <c r="M188" s="211" t="s">
        <v>19</v>
      </c>
      <c r="N188" s="212" t="s">
        <v>43</v>
      </c>
      <c r="O188" s="75"/>
      <c r="P188" s="201">
        <f>O188*H188</f>
        <v>0</v>
      </c>
      <c r="Q188" s="201">
        <v>0</v>
      </c>
      <c r="R188" s="201">
        <f>Q188*H188</f>
        <v>0</v>
      </c>
      <c r="S188" s="201">
        <v>0</v>
      </c>
      <c r="T188" s="202">
        <f>S188*H188</f>
        <v>0</v>
      </c>
      <c r="AR188" s="13" t="s">
        <v>87</v>
      </c>
      <c r="AT188" s="13" t="s">
        <v>358</v>
      </c>
      <c r="AU188" s="13" t="s">
        <v>77</v>
      </c>
      <c r="AY188" s="13" t="s">
        <v>134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13" t="s">
        <v>77</v>
      </c>
      <c r="BK188" s="203">
        <f>ROUND(I188*H188,2)</f>
        <v>0</v>
      </c>
      <c r="BL188" s="13" t="s">
        <v>87</v>
      </c>
      <c r="BM188" s="13" t="s">
        <v>400</v>
      </c>
    </row>
    <row r="189" s="1" customFormat="1" ht="14.4" customHeight="1">
      <c r="B189" s="34"/>
      <c r="C189" s="204" t="s">
        <v>72</v>
      </c>
      <c r="D189" s="204" t="s">
        <v>358</v>
      </c>
      <c r="E189" s="205" t="s">
        <v>412</v>
      </c>
      <c r="F189" s="206" t="s">
        <v>236</v>
      </c>
      <c r="G189" s="207" t="s">
        <v>138</v>
      </c>
      <c r="H189" s="208">
        <v>2</v>
      </c>
      <c r="I189" s="209"/>
      <c r="J189" s="210">
        <f>ROUND(I189*H189,2)</f>
        <v>0</v>
      </c>
      <c r="K189" s="206" t="s">
        <v>19</v>
      </c>
      <c r="L189" s="39"/>
      <c r="M189" s="211" t="s">
        <v>19</v>
      </c>
      <c r="N189" s="212" t="s">
        <v>43</v>
      </c>
      <c r="O189" s="75"/>
      <c r="P189" s="201">
        <f>O189*H189</f>
        <v>0</v>
      </c>
      <c r="Q189" s="201">
        <v>0</v>
      </c>
      <c r="R189" s="201">
        <f>Q189*H189</f>
        <v>0</v>
      </c>
      <c r="S189" s="201">
        <v>0</v>
      </c>
      <c r="T189" s="202">
        <f>S189*H189</f>
        <v>0</v>
      </c>
      <c r="AR189" s="13" t="s">
        <v>87</v>
      </c>
      <c r="AT189" s="13" t="s">
        <v>358</v>
      </c>
      <c r="AU189" s="13" t="s">
        <v>77</v>
      </c>
      <c r="AY189" s="13" t="s">
        <v>134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13" t="s">
        <v>77</v>
      </c>
      <c r="BK189" s="203">
        <f>ROUND(I189*H189,2)</f>
        <v>0</v>
      </c>
      <c r="BL189" s="13" t="s">
        <v>87</v>
      </c>
      <c r="BM189" s="13" t="s">
        <v>402</v>
      </c>
    </row>
    <row r="190" s="1" customFormat="1" ht="30.6" customHeight="1">
      <c r="B190" s="34"/>
      <c r="C190" s="204" t="s">
        <v>72</v>
      </c>
      <c r="D190" s="204" t="s">
        <v>358</v>
      </c>
      <c r="E190" s="205" t="s">
        <v>451</v>
      </c>
      <c r="F190" s="206" t="s">
        <v>278</v>
      </c>
      <c r="G190" s="207" t="s">
        <v>138</v>
      </c>
      <c r="H190" s="208">
        <v>2</v>
      </c>
      <c r="I190" s="209"/>
      <c r="J190" s="210">
        <f>ROUND(I190*H190,2)</f>
        <v>0</v>
      </c>
      <c r="K190" s="206" t="s">
        <v>19</v>
      </c>
      <c r="L190" s="39"/>
      <c r="M190" s="211" t="s">
        <v>19</v>
      </c>
      <c r="N190" s="212" t="s">
        <v>43</v>
      </c>
      <c r="O190" s="75"/>
      <c r="P190" s="201">
        <f>O190*H190</f>
        <v>0</v>
      </c>
      <c r="Q190" s="201">
        <v>0</v>
      </c>
      <c r="R190" s="201">
        <f>Q190*H190</f>
        <v>0</v>
      </c>
      <c r="S190" s="201">
        <v>0</v>
      </c>
      <c r="T190" s="202">
        <f>S190*H190</f>
        <v>0</v>
      </c>
      <c r="AR190" s="13" t="s">
        <v>87</v>
      </c>
      <c r="AT190" s="13" t="s">
        <v>358</v>
      </c>
      <c r="AU190" s="13" t="s">
        <v>77</v>
      </c>
      <c r="AY190" s="13" t="s">
        <v>134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13" t="s">
        <v>77</v>
      </c>
      <c r="BK190" s="203">
        <f>ROUND(I190*H190,2)</f>
        <v>0</v>
      </c>
      <c r="BL190" s="13" t="s">
        <v>87</v>
      </c>
      <c r="BM190" s="13" t="s">
        <v>404</v>
      </c>
    </row>
    <row r="191" s="1" customFormat="1" ht="30.6" customHeight="1">
      <c r="B191" s="34"/>
      <c r="C191" s="204" t="s">
        <v>72</v>
      </c>
      <c r="D191" s="204" t="s">
        <v>358</v>
      </c>
      <c r="E191" s="205" t="s">
        <v>453</v>
      </c>
      <c r="F191" s="206" t="s">
        <v>281</v>
      </c>
      <c r="G191" s="207" t="s">
        <v>138</v>
      </c>
      <c r="H191" s="208">
        <v>2</v>
      </c>
      <c r="I191" s="209"/>
      <c r="J191" s="210">
        <f>ROUND(I191*H191,2)</f>
        <v>0</v>
      </c>
      <c r="K191" s="206" t="s">
        <v>19</v>
      </c>
      <c r="L191" s="39"/>
      <c r="M191" s="211" t="s">
        <v>19</v>
      </c>
      <c r="N191" s="212" t="s">
        <v>43</v>
      </c>
      <c r="O191" s="75"/>
      <c r="P191" s="201">
        <f>O191*H191</f>
        <v>0</v>
      </c>
      <c r="Q191" s="201">
        <v>0</v>
      </c>
      <c r="R191" s="201">
        <f>Q191*H191</f>
        <v>0</v>
      </c>
      <c r="S191" s="201">
        <v>0</v>
      </c>
      <c r="T191" s="202">
        <f>S191*H191</f>
        <v>0</v>
      </c>
      <c r="AR191" s="13" t="s">
        <v>87</v>
      </c>
      <c r="AT191" s="13" t="s">
        <v>358</v>
      </c>
      <c r="AU191" s="13" t="s">
        <v>77</v>
      </c>
      <c r="AY191" s="13" t="s">
        <v>134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13" t="s">
        <v>77</v>
      </c>
      <c r="BK191" s="203">
        <f>ROUND(I191*H191,2)</f>
        <v>0</v>
      </c>
      <c r="BL191" s="13" t="s">
        <v>87</v>
      </c>
      <c r="BM191" s="13" t="s">
        <v>406</v>
      </c>
    </row>
    <row r="192" s="1" customFormat="1" ht="14.4" customHeight="1">
      <c r="B192" s="34"/>
      <c r="C192" s="204" t="s">
        <v>72</v>
      </c>
      <c r="D192" s="204" t="s">
        <v>358</v>
      </c>
      <c r="E192" s="205" t="s">
        <v>455</v>
      </c>
      <c r="F192" s="206" t="s">
        <v>284</v>
      </c>
      <c r="G192" s="207" t="s">
        <v>138</v>
      </c>
      <c r="H192" s="208">
        <v>2</v>
      </c>
      <c r="I192" s="209"/>
      <c r="J192" s="210">
        <f>ROUND(I192*H192,2)</f>
        <v>0</v>
      </c>
      <c r="K192" s="206" t="s">
        <v>19</v>
      </c>
      <c r="L192" s="39"/>
      <c r="M192" s="211" t="s">
        <v>19</v>
      </c>
      <c r="N192" s="212" t="s">
        <v>43</v>
      </c>
      <c r="O192" s="75"/>
      <c r="P192" s="201">
        <f>O192*H192</f>
        <v>0</v>
      </c>
      <c r="Q192" s="201">
        <v>0</v>
      </c>
      <c r="R192" s="201">
        <f>Q192*H192</f>
        <v>0</v>
      </c>
      <c r="S192" s="201">
        <v>0</v>
      </c>
      <c r="T192" s="202">
        <f>S192*H192</f>
        <v>0</v>
      </c>
      <c r="AR192" s="13" t="s">
        <v>87</v>
      </c>
      <c r="AT192" s="13" t="s">
        <v>358</v>
      </c>
      <c r="AU192" s="13" t="s">
        <v>77</v>
      </c>
      <c r="AY192" s="13" t="s">
        <v>134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13" t="s">
        <v>77</v>
      </c>
      <c r="BK192" s="203">
        <f>ROUND(I192*H192,2)</f>
        <v>0</v>
      </c>
      <c r="BL192" s="13" t="s">
        <v>87</v>
      </c>
      <c r="BM192" s="13" t="s">
        <v>409</v>
      </c>
    </row>
    <row r="193" s="1" customFormat="1" ht="14.4" customHeight="1">
      <c r="B193" s="34"/>
      <c r="C193" s="204" t="s">
        <v>72</v>
      </c>
      <c r="D193" s="204" t="s">
        <v>358</v>
      </c>
      <c r="E193" s="205" t="s">
        <v>457</v>
      </c>
      <c r="F193" s="206" t="s">
        <v>287</v>
      </c>
      <c r="G193" s="207" t="s">
        <v>288</v>
      </c>
      <c r="H193" s="208">
        <v>2</v>
      </c>
      <c r="I193" s="209"/>
      <c r="J193" s="210">
        <f>ROUND(I193*H193,2)</f>
        <v>0</v>
      </c>
      <c r="K193" s="206" t="s">
        <v>19</v>
      </c>
      <c r="L193" s="39"/>
      <c r="M193" s="211" t="s">
        <v>19</v>
      </c>
      <c r="N193" s="212" t="s">
        <v>43</v>
      </c>
      <c r="O193" s="75"/>
      <c r="P193" s="201">
        <f>O193*H193</f>
        <v>0</v>
      </c>
      <c r="Q193" s="201">
        <v>0</v>
      </c>
      <c r="R193" s="201">
        <f>Q193*H193</f>
        <v>0</v>
      </c>
      <c r="S193" s="201">
        <v>0</v>
      </c>
      <c r="T193" s="202">
        <f>S193*H193</f>
        <v>0</v>
      </c>
      <c r="AR193" s="13" t="s">
        <v>87</v>
      </c>
      <c r="AT193" s="13" t="s">
        <v>358</v>
      </c>
      <c r="AU193" s="13" t="s">
        <v>77</v>
      </c>
      <c r="AY193" s="13" t="s">
        <v>134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13" t="s">
        <v>77</v>
      </c>
      <c r="BK193" s="203">
        <f>ROUND(I193*H193,2)</f>
        <v>0</v>
      </c>
      <c r="BL193" s="13" t="s">
        <v>87</v>
      </c>
      <c r="BM193" s="13" t="s">
        <v>411</v>
      </c>
    </row>
    <row r="194" s="1" customFormat="1" ht="14.4" customHeight="1">
      <c r="B194" s="34"/>
      <c r="C194" s="204" t="s">
        <v>72</v>
      </c>
      <c r="D194" s="204" t="s">
        <v>358</v>
      </c>
      <c r="E194" s="205" t="s">
        <v>459</v>
      </c>
      <c r="F194" s="206" t="s">
        <v>291</v>
      </c>
      <c r="G194" s="207" t="s">
        <v>288</v>
      </c>
      <c r="H194" s="208">
        <v>2</v>
      </c>
      <c r="I194" s="209"/>
      <c r="J194" s="210">
        <f>ROUND(I194*H194,2)</f>
        <v>0</v>
      </c>
      <c r="K194" s="206" t="s">
        <v>19</v>
      </c>
      <c r="L194" s="39"/>
      <c r="M194" s="211" t="s">
        <v>19</v>
      </c>
      <c r="N194" s="212" t="s">
        <v>43</v>
      </c>
      <c r="O194" s="75"/>
      <c r="P194" s="201">
        <f>O194*H194</f>
        <v>0</v>
      </c>
      <c r="Q194" s="201">
        <v>0</v>
      </c>
      <c r="R194" s="201">
        <f>Q194*H194</f>
        <v>0</v>
      </c>
      <c r="S194" s="201">
        <v>0</v>
      </c>
      <c r="T194" s="202">
        <f>S194*H194</f>
        <v>0</v>
      </c>
      <c r="AR194" s="13" t="s">
        <v>87</v>
      </c>
      <c r="AT194" s="13" t="s">
        <v>358</v>
      </c>
      <c r="AU194" s="13" t="s">
        <v>77</v>
      </c>
      <c r="AY194" s="13" t="s">
        <v>134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13" t="s">
        <v>77</v>
      </c>
      <c r="BK194" s="203">
        <f>ROUND(I194*H194,2)</f>
        <v>0</v>
      </c>
      <c r="BL194" s="13" t="s">
        <v>87</v>
      </c>
      <c r="BM194" s="13" t="s">
        <v>413</v>
      </c>
    </row>
    <row r="195" s="1" customFormat="1" ht="14.4" customHeight="1">
      <c r="B195" s="34"/>
      <c r="C195" s="204" t="s">
        <v>72</v>
      </c>
      <c r="D195" s="204" t="s">
        <v>358</v>
      </c>
      <c r="E195" s="205" t="s">
        <v>461</v>
      </c>
      <c r="F195" s="206" t="s">
        <v>462</v>
      </c>
      <c r="G195" s="207" t="s">
        <v>288</v>
      </c>
      <c r="H195" s="208">
        <v>1</v>
      </c>
      <c r="I195" s="209"/>
      <c r="J195" s="210">
        <f>ROUND(I195*H195,2)</f>
        <v>0</v>
      </c>
      <c r="K195" s="206" t="s">
        <v>19</v>
      </c>
      <c r="L195" s="39"/>
      <c r="M195" s="211" t="s">
        <v>19</v>
      </c>
      <c r="N195" s="212" t="s">
        <v>43</v>
      </c>
      <c r="O195" s="75"/>
      <c r="P195" s="201">
        <f>O195*H195</f>
        <v>0</v>
      </c>
      <c r="Q195" s="201">
        <v>0</v>
      </c>
      <c r="R195" s="201">
        <f>Q195*H195</f>
        <v>0</v>
      </c>
      <c r="S195" s="201">
        <v>0</v>
      </c>
      <c r="T195" s="202">
        <f>S195*H195</f>
        <v>0</v>
      </c>
      <c r="AR195" s="13" t="s">
        <v>87</v>
      </c>
      <c r="AT195" s="13" t="s">
        <v>358</v>
      </c>
      <c r="AU195" s="13" t="s">
        <v>77</v>
      </c>
      <c r="AY195" s="13" t="s">
        <v>134</v>
      </c>
      <c r="BE195" s="203">
        <f>IF(N195="základní",J195,0)</f>
        <v>0</v>
      </c>
      <c r="BF195" s="203">
        <f>IF(N195="snížená",J195,0)</f>
        <v>0</v>
      </c>
      <c r="BG195" s="203">
        <f>IF(N195="zákl. přenesená",J195,0)</f>
        <v>0</v>
      </c>
      <c r="BH195" s="203">
        <f>IF(N195="sníž. přenesená",J195,0)</f>
        <v>0</v>
      </c>
      <c r="BI195" s="203">
        <f>IF(N195="nulová",J195,0)</f>
        <v>0</v>
      </c>
      <c r="BJ195" s="13" t="s">
        <v>77</v>
      </c>
      <c r="BK195" s="203">
        <f>ROUND(I195*H195,2)</f>
        <v>0</v>
      </c>
      <c r="BL195" s="13" t="s">
        <v>87</v>
      </c>
      <c r="BM195" s="13" t="s">
        <v>415</v>
      </c>
    </row>
    <row r="196" s="1" customFormat="1" ht="14.4" customHeight="1">
      <c r="B196" s="34"/>
      <c r="C196" s="204" t="s">
        <v>72</v>
      </c>
      <c r="D196" s="204" t="s">
        <v>358</v>
      </c>
      <c r="E196" s="205" t="s">
        <v>464</v>
      </c>
      <c r="F196" s="206" t="s">
        <v>465</v>
      </c>
      <c r="G196" s="207" t="s">
        <v>288</v>
      </c>
      <c r="H196" s="208">
        <v>1</v>
      </c>
      <c r="I196" s="209"/>
      <c r="J196" s="210">
        <f>ROUND(I196*H196,2)</f>
        <v>0</v>
      </c>
      <c r="K196" s="206" t="s">
        <v>19</v>
      </c>
      <c r="L196" s="39"/>
      <c r="M196" s="211" t="s">
        <v>19</v>
      </c>
      <c r="N196" s="212" t="s">
        <v>43</v>
      </c>
      <c r="O196" s="75"/>
      <c r="P196" s="201">
        <f>O196*H196</f>
        <v>0</v>
      </c>
      <c r="Q196" s="201">
        <v>0</v>
      </c>
      <c r="R196" s="201">
        <f>Q196*H196</f>
        <v>0</v>
      </c>
      <c r="S196" s="201">
        <v>0</v>
      </c>
      <c r="T196" s="202">
        <f>S196*H196</f>
        <v>0</v>
      </c>
      <c r="AR196" s="13" t="s">
        <v>87</v>
      </c>
      <c r="AT196" s="13" t="s">
        <v>358</v>
      </c>
      <c r="AU196" s="13" t="s">
        <v>77</v>
      </c>
      <c r="AY196" s="13" t="s">
        <v>134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13" t="s">
        <v>77</v>
      </c>
      <c r="BK196" s="203">
        <f>ROUND(I196*H196,2)</f>
        <v>0</v>
      </c>
      <c r="BL196" s="13" t="s">
        <v>87</v>
      </c>
      <c r="BM196" s="13" t="s">
        <v>417</v>
      </c>
    </row>
    <row r="197" s="1" customFormat="1" ht="20.4" customHeight="1">
      <c r="B197" s="34"/>
      <c r="C197" s="204" t="s">
        <v>72</v>
      </c>
      <c r="D197" s="204" t="s">
        <v>358</v>
      </c>
      <c r="E197" s="205" t="s">
        <v>467</v>
      </c>
      <c r="F197" s="206" t="s">
        <v>294</v>
      </c>
      <c r="G197" s="207" t="s">
        <v>138</v>
      </c>
      <c r="H197" s="208">
        <v>1</v>
      </c>
      <c r="I197" s="209"/>
      <c r="J197" s="210">
        <f>ROUND(I197*H197,2)</f>
        <v>0</v>
      </c>
      <c r="K197" s="206" t="s">
        <v>19</v>
      </c>
      <c r="L197" s="39"/>
      <c r="M197" s="211" t="s">
        <v>19</v>
      </c>
      <c r="N197" s="212" t="s">
        <v>43</v>
      </c>
      <c r="O197" s="75"/>
      <c r="P197" s="201">
        <f>O197*H197</f>
        <v>0</v>
      </c>
      <c r="Q197" s="201">
        <v>0</v>
      </c>
      <c r="R197" s="201">
        <f>Q197*H197</f>
        <v>0</v>
      </c>
      <c r="S197" s="201">
        <v>0</v>
      </c>
      <c r="T197" s="202">
        <f>S197*H197</f>
        <v>0</v>
      </c>
      <c r="AR197" s="13" t="s">
        <v>87</v>
      </c>
      <c r="AT197" s="13" t="s">
        <v>358</v>
      </c>
      <c r="AU197" s="13" t="s">
        <v>77</v>
      </c>
      <c r="AY197" s="13" t="s">
        <v>134</v>
      </c>
      <c r="BE197" s="203">
        <f>IF(N197="základní",J197,0)</f>
        <v>0</v>
      </c>
      <c r="BF197" s="203">
        <f>IF(N197="snížená",J197,0)</f>
        <v>0</v>
      </c>
      <c r="BG197" s="203">
        <f>IF(N197="zákl. přenesená",J197,0)</f>
        <v>0</v>
      </c>
      <c r="BH197" s="203">
        <f>IF(N197="sníž. přenesená",J197,0)</f>
        <v>0</v>
      </c>
      <c r="BI197" s="203">
        <f>IF(N197="nulová",J197,0)</f>
        <v>0</v>
      </c>
      <c r="BJ197" s="13" t="s">
        <v>77</v>
      </c>
      <c r="BK197" s="203">
        <f>ROUND(I197*H197,2)</f>
        <v>0</v>
      </c>
      <c r="BL197" s="13" t="s">
        <v>87</v>
      </c>
      <c r="BM197" s="13" t="s">
        <v>419</v>
      </c>
    </row>
    <row r="198" s="9" customFormat="1" ht="25.92" customHeight="1">
      <c r="B198" s="177"/>
      <c r="C198" s="178"/>
      <c r="D198" s="179" t="s">
        <v>71</v>
      </c>
      <c r="E198" s="180" t="s">
        <v>296</v>
      </c>
      <c r="F198" s="180" t="s">
        <v>297</v>
      </c>
      <c r="G198" s="178"/>
      <c r="H198" s="178"/>
      <c r="I198" s="181"/>
      <c r="J198" s="182">
        <f>BK198</f>
        <v>0</v>
      </c>
      <c r="K198" s="178"/>
      <c r="L198" s="183"/>
      <c r="M198" s="184"/>
      <c r="N198" s="185"/>
      <c r="O198" s="185"/>
      <c r="P198" s="186">
        <f>SUM(P199:P206)</f>
        <v>0</v>
      </c>
      <c r="Q198" s="185"/>
      <c r="R198" s="186">
        <f>SUM(R199:R206)</f>
        <v>0</v>
      </c>
      <c r="S198" s="185"/>
      <c r="T198" s="187">
        <f>SUM(T199:T206)</f>
        <v>0</v>
      </c>
      <c r="AR198" s="188" t="s">
        <v>77</v>
      </c>
      <c r="AT198" s="189" t="s">
        <v>71</v>
      </c>
      <c r="AU198" s="189" t="s">
        <v>72</v>
      </c>
      <c r="AY198" s="188" t="s">
        <v>134</v>
      </c>
      <c r="BK198" s="190">
        <f>SUM(BK199:BK206)</f>
        <v>0</v>
      </c>
    </row>
    <row r="199" s="1" customFormat="1" ht="14.4" customHeight="1">
      <c r="B199" s="34"/>
      <c r="C199" s="204" t="s">
        <v>72</v>
      </c>
      <c r="D199" s="204" t="s">
        <v>358</v>
      </c>
      <c r="E199" s="205" t="s">
        <v>636</v>
      </c>
      <c r="F199" s="206" t="s">
        <v>633</v>
      </c>
      <c r="G199" s="207" t="s">
        <v>138</v>
      </c>
      <c r="H199" s="208">
        <v>4</v>
      </c>
      <c r="I199" s="209"/>
      <c r="J199" s="210">
        <f>ROUND(I199*H199,2)</f>
        <v>0</v>
      </c>
      <c r="K199" s="206" t="s">
        <v>19</v>
      </c>
      <c r="L199" s="39"/>
      <c r="M199" s="211" t="s">
        <v>19</v>
      </c>
      <c r="N199" s="212" t="s">
        <v>43</v>
      </c>
      <c r="O199" s="75"/>
      <c r="P199" s="201">
        <f>O199*H199</f>
        <v>0</v>
      </c>
      <c r="Q199" s="201">
        <v>0</v>
      </c>
      <c r="R199" s="201">
        <f>Q199*H199</f>
        <v>0</v>
      </c>
      <c r="S199" s="201">
        <v>0</v>
      </c>
      <c r="T199" s="202">
        <f>S199*H199</f>
        <v>0</v>
      </c>
      <c r="AR199" s="13" t="s">
        <v>87</v>
      </c>
      <c r="AT199" s="13" t="s">
        <v>358</v>
      </c>
      <c r="AU199" s="13" t="s">
        <v>77</v>
      </c>
      <c r="AY199" s="13" t="s">
        <v>134</v>
      </c>
      <c r="BE199" s="203">
        <f>IF(N199="základní",J199,0)</f>
        <v>0</v>
      </c>
      <c r="BF199" s="203">
        <f>IF(N199="snížená",J199,0)</f>
        <v>0</v>
      </c>
      <c r="BG199" s="203">
        <f>IF(N199="zákl. přenesená",J199,0)</f>
        <v>0</v>
      </c>
      <c r="BH199" s="203">
        <f>IF(N199="sníž. přenesená",J199,0)</f>
        <v>0</v>
      </c>
      <c r="BI199" s="203">
        <f>IF(N199="nulová",J199,0)</f>
        <v>0</v>
      </c>
      <c r="BJ199" s="13" t="s">
        <v>77</v>
      </c>
      <c r="BK199" s="203">
        <f>ROUND(I199*H199,2)</f>
        <v>0</v>
      </c>
      <c r="BL199" s="13" t="s">
        <v>87</v>
      </c>
      <c r="BM199" s="13" t="s">
        <v>422</v>
      </c>
    </row>
    <row r="200" s="1" customFormat="1" ht="20.4" customHeight="1">
      <c r="B200" s="34"/>
      <c r="C200" s="204" t="s">
        <v>72</v>
      </c>
      <c r="D200" s="204" t="s">
        <v>358</v>
      </c>
      <c r="E200" s="205" t="s">
        <v>475</v>
      </c>
      <c r="F200" s="206" t="s">
        <v>308</v>
      </c>
      <c r="G200" s="207" t="s">
        <v>138</v>
      </c>
      <c r="H200" s="208">
        <v>2</v>
      </c>
      <c r="I200" s="209"/>
      <c r="J200" s="210">
        <f>ROUND(I200*H200,2)</f>
        <v>0</v>
      </c>
      <c r="K200" s="206" t="s">
        <v>19</v>
      </c>
      <c r="L200" s="39"/>
      <c r="M200" s="211" t="s">
        <v>19</v>
      </c>
      <c r="N200" s="212" t="s">
        <v>43</v>
      </c>
      <c r="O200" s="75"/>
      <c r="P200" s="201">
        <f>O200*H200</f>
        <v>0</v>
      </c>
      <c r="Q200" s="201">
        <v>0</v>
      </c>
      <c r="R200" s="201">
        <f>Q200*H200</f>
        <v>0</v>
      </c>
      <c r="S200" s="201">
        <v>0</v>
      </c>
      <c r="T200" s="202">
        <f>S200*H200</f>
        <v>0</v>
      </c>
      <c r="AR200" s="13" t="s">
        <v>87</v>
      </c>
      <c r="AT200" s="13" t="s">
        <v>358</v>
      </c>
      <c r="AU200" s="13" t="s">
        <v>77</v>
      </c>
      <c r="AY200" s="13" t="s">
        <v>134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13" t="s">
        <v>77</v>
      </c>
      <c r="BK200" s="203">
        <f>ROUND(I200*H200,2)</f>
        <v>0</v>
      </c>
      <c r="BL200" s="13" t="s">
        <v>87</v>
      </c>
      <c r="BM200" s="13" t="s">
        <v>424</v>
      </c>
    </row>
    <row r="201" s="1" customFormat="1" ht="14.4" customHeight="1">
      <c r="B201" s="34"/>
      <c r="C201" s="204" t="s">
        <v>72</v>
      </c>
      <c r="D201" s="204" t="s">
        <v>358</v>
      </c>
      <c r="E201" s="205" t="s">
        <v>477</v>
      </c>
      <c r="F201" s="206" t="s">
        <v>311</v>
      </c>
      <c r="G201" s="207" t="s">
        <v>138</v>
      </c>
      <c r="H201" s="208">
        <v>1</v>
      </c>
      <c r="I201" s="209"/>
      <c r="J201" s="210">
        <f>ROUND(I201*H201,2)</f>
        <v>0</v>
      </c>
      <c r="K201" s="206" t="s">
        <v>19</v>
      </c>
      <c r="L201" s="39"/>
      <c r="M201" s="211" t="s">
        <v>19</v>
      </c>
      <c r="N201" s="212" t="s">
        <v>43</v>
      </c>
      <c r="O201" s="75"/>
      <c r="P201" s="201">
        <f>O201*H201</f>
        <v>0</v>
      </c>
      <c r="Q201" s="201">
        <v>0</v>
      </c>
      <c r="R201" s="201">
        <f>Q201*H201</f>
        <v>0</v>
      </c>
      <c r="S201" s="201">
        <v>0</v>
      </c>
      <c r="T201" s="202">
        <f>S201*H201</f>
        <v>0</v>
      </c>
      <c r="AR201" s="13" t="s">
        <v>87</v>
      </c>
      <c r="AT201" s="13" t="s">
        <v>358</v>
      </c>
      <c r="AU201" s="13" t="s">
        <v>77</v>
      </c>
      <c r="AY201" s="13" t="s">
        <v>134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13" t="s">
        <v>77</v>
      </c>
      <c r="BK201" s="203">
        <f>ROUND(I201*H201,2)</f>
        <v>0</v>
      </c>
      <c r="BL201" s="13" t="s">
        <v>87</v>
      </c>
      <c r="BM201" s="13" t="s">
        <v>427</v>
      </c>
    </row>
    <row r="202" s="1" customFormat="1" ht="30.6" customHeight="1">
      <c r="B202" s="34"/>
      <c r="C202" s="204" t="s">
        <v>72</v>
      </c>
      <c r="D202" s="204" t="s">
        <v>358</v>
      </c>
      <c r="E202" s="205" t="s">
        <v>635</v>
      </c>
      <c r="F202" s="206" t="s">
        <v>278</v>
      </c>
      <c r="G202" s="207" t="s">
        <v>138</v>
      </c>
      <c r="H202" s="208">
        <v>1</v>
      </c>
      <c r="I202" s="209"/>
      <c r="J202" s="210">
        <f>ROUND(I202*H202,2)</f>
        <v>0</v>
      </c>
      <c r="K202" s="206" t="s">
        <v>19</v>
      </c>
      <c r="L202" s="39"/>
      <c r="M202" s="211" t="s">
        <v>19</v>
      </c>
      <c r="N202" s="212" t="s">
        <v>43</v>
      </c>
      <c r="O202" s="75"/>
      <c r="P202" s="201">
        <f>O202*H202</f>
        <v>0</v>
      </c>
      <c r="Q202" s="201">
        <v>0</v>
      </c>
      <c r="R202" s="201">
        <f>Q202*H202</f>
        <v>0</v>
      </c>
      <c r="S202" s="201">
        <v>0</v>
      </c>
      <c r="T202" s="202">
        <f>S202*H202</f>
        <v>0</v>
      </c>
      <c r="AR202" s="13" t="s">
        <v>87</v>
      </c>
      <c r="AT202" s="13" t="s">
        <v>358</v>
      </c>
      <c r="AU202" s="13" t="s">
        <v>77</v>
      </c>
      <c r="AY202" s="13" t="s">
        <v>134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13" t="s">
        <v>77</v>
      </c>
      <c r="BK202" s="203">
        <f>ROUND(I202*H202,2)</f>
        <v>0</v>
      </c>
      <c r="BL202" s="13" t="s">
        <v>87</v>
      </c>
      <c r="BM202" s="13" t="s">
        <v>429</v>
      </c>
    </row>
    <row r="203" s="1" customFormat="1" ht="14.4" customHeight="1">
      <c r="B203" s="34"/>
      <c r="C203" s="204" t="s">
        <v>72</v>
      </c>
      <c r="D203" s="204" t="s">
        <v>358</v>
      </c>
      <c r="E203" s="205" t="s">
        <v>480</v>
      </c>
      <c r="F203" s="206" t="s">
        <v>315</v>
      </c>
      <c r="G203" s="207" t="s">
        <v>138</v>
      </c>
      <c r="H203" s="208">
        <v>2</v>
      </c>
      <c r="I203" s="209"/>
      <c r="J203" s="210">
        <f>ROUND(I203*H203,2)</f>
        <v>0</v>
      </c>
      <c r="K203" s="206" t="s">
        <v>19</v>
      </c>
      <c r="L203" s="39"/>
      <c r="M203" s="211" t="s">
        <v>19</v>
      </c>
      <c r="N203" s="212" t="s">
        <v>43</v>
      </c>
      <c r="O203" s="75"/>
      <c r="P203" s="201">
        <f>O203*H203</f>
        <v>0</v>
      </c>
      <c r="Q203" s="201">
        <v>0</v>
      </c>
      <c r="R203" s="201">
        <f>Q203*H203</f>
        <v>0</v>
      </c>
      <c r="S203" s="201">
        <v>0</v>
      </c>
      <c r="T203" s="202">
        <f>S203*H203</f>
        <v>0</v>
      </c>
      <c r="AR203" s="13" t="s">
        <v>87</v>
      </c>
      <c r="AT203" s="13" t="s">
        <v>358</v>
      </c>
      <c r="AU203" s="13" t="s">
        <v>77</v>
      </c>
      <c r="AY203" s="13" t="s">
        <v>134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13" t="s">
        <v>77</v>
      </c>
      <c r="BK203" s="203">
        <f>ROUND(I203*H203,2)</f>
        <v>0</v>
      </c>
      <c r="BL203" s="13" t="s">
        <v>87</v>
      </c>
      <c r="BM203" s="13" t="s">
        <v>431</v>
      </c>
    </row>
    <row r="204" s="1" customFormat="1" ht="14.4" customHeight="1">
      <c r="B204" s="34"/>
      <c r="C204" s="204" t="s">
        <v>72</v>
      </c>
      <c r="D204" s="204" t="s">
        <v>358</v>
      </c>
      <c r="E204" s="205" t="s">
        <v>482</v>
      </c>
      <c r="F204" s="206" t="s">
        <v>318</v>
      </c>
      <c r="G204" s="207" t="s">
        <v>138</v>
      </c>
      <c r="H204" s="208">
        <v>6</v>
      </c>
      <c r="I204" s="209"/>
      <c r="J204" s="210">
        <f>ROUND(I204*H204,2)</f>
        <v>0</v>
      </c>
      <c r="K204" s="206" t="s">
        <v>19</v>
      </c>
      <c r="L204" s="39"/>
      <c r="M204" s="211" t="s">
        <v>19</v>
      </c>
      <c r="N204" s="212" t="s">
        <v>43</v>
      </c>
      <c r="O204" s="75"/>
      <c r="P204" s="201">
        <f>O204*H204</f>
        <v>0</v>
      </c>
      <c r="Q204" s="201">
        <v>0</v>
      </c>
      <c r="R204" s="201">
        <f>Q204*H204</f>
        <v>0</v>
      </c>
      <c r="S204" s="201">
        <v>0</v>
      </c>
      <c r="T204" s="202">
        <f>S204*H204</f>
        <v>0</v>
      </c>
      <c r="AR204" s="13" t="s">
        <v>87</v>
      </c>
      <c r="AT204" s="13" t="s">
        <v>358</v>
      </c>
      <c r="AU204" s="13" t="s">
        <v>77</v>
      </c>
      <c r="AY204" s="13" t="s">
        <v>134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13" t="s">
        <v>77</v>
      </c>
      <c r="BK204" s="203">
        <f>ROUND(I204*H204,2)</f>
        <v>0</v>
      </c>
      <c r="BL204" s="13" t="s">
        <v>87</v>
      </c>
      <c r="BM204" s="13" t="s">
        <v>434</v>
      </c>
    </row>
    <row r="205" s="1" customFormat="1" ht="14.4" customHeight="1">
      <c r="B205" s="34"/>
      <c r="C205" s="204" t="s">
        <v>72</v>
      </c>
      <c r="D205" s="204" t="s">
        <v>358</v>
      </c>
      <c r="E205" s="205" t="s">
        <v>484</v>
      </c>
      <c r="F205" s="206" t="s">
        <v>321</v>
      </c>
      <c r="G205" s="207" t="s">
        <v>138</v>
      </c>
      <c r="H205" s="208">
        <v>4</v>
      </c>
      <c r="I205" s="209"/>
      <c r="J205" s="210">
        <f>ROUND(I205*H205,2)</f>
        <v>0</v>
      </c>
      <c r="K205" s="206" t="s">
        <v>19</v>
      </c>
      <c r="L205" s="39"/>
      <c r="M205" s="211" t="s">
        <v>19</v>
      </c>
      <c r="N205" s="212" t="s">
        <v>43</v>
      </c>
      <c r="O205" s="75"/>
      <c r="P205" s="201">
        <f>O205*H205</f>
        <v>0</v>
      </c>
      <c r="Q205" s="201">
        <v>0</v>
      </c>
      <c r="R205" s="201">
        <f>Q205*H205</f>
        <v>0</v>
      </c>
      <c r="S205" s="201">
        <v>0</v>
      </c>
      <c r="T205" s="202">
        <f>S205*H205</f>
        <v>0</v>
      </c>
      <c r="AR205" s="13" t="s">
        <v>87</v>
      </c>
      <c r="AT205" s="13" t="s">
        <v>358</v>
      </c>
      <c r="AU205" s="13" t="s">
        <v>77</v>
      </c>
      <c r="AY205" s="13" t="s">
        <v>134</v>
      </c>
      <c r="BE205" s="203">
        <f>IF(N205="základní",J205,0)</f>
        <v>0</v>
      </c>
      <c r="BF205" s="203">
        <f>IF(N205="snížená",J205,0)</f>
        <v>0</v>
      </c>
      <c r="BG205" s="203">
        <f>IF(N205="zákl. přenesená",J205,0)</f>
        <v>0</v>
      </c>
      <c r="BH205" s="203">
        <f>IF(N205="sníž. přenesená",J205,0)</f>
        <v>0</v>
      </c>
      <c r="BI205" s="203">
        <f>IF(N205="nulová",J205,0)</f>
        <v>0</v>
      </c>
      <c r="BJ205" s="13" t="s">
        <v>77</v>
      </c>
      <c r="BK205" s="203">
        <f>ROUND(I205*H205,2)</f>
        <v>0</v>
      </c>
      <c r="BL205" s="13" t="s">
        <v>87</v>
      </c>
      <c r="BM205" s="13" t="s">
        <v>436</v>
      </c>
    </row>
    <row r="206" s="1" customFormat="1" ht="14.4" customHeight="1">
      <c r="B206" s="34"/>
      <c r="C206" s="204" t="s">
        <v>72</v>
      </c>
      <c r="D206" s="204" t="s">
        <v>358</v>
      </c>
      <c r="E206" s="205" t="s">
        <v>486</v>
      </c>
      <c r="F206" s="206" t="s">
        <v>324</v>
      </c>
      <c r="G206" s="207" t="s">
        <v>138</v>
      </c>
      <c r="H206" s="208">
        <v>4</v>
      </c>
      <c r="I206" s="209"/>
      <c r="J206" s="210">
        <f>ROUND(I206*H206,2)</f>
        <v>0</v>
      </c>
      <c r="K206" s="206" t="s">
        <v>19</v>
      </c>
      <c r="L206" s="39"/>
      <c r="M206" s="211" t="s">
        <v>19</v>
      </c>
      <c r="N206" s="212" t="s">
        <v>43</v>
      </c>
      <c r="O206" s="75"/>
      <c r="P206" s="201">
        <f>O206*H206</f>
        <v>0</v>
      </c>
      <c r="Q206" s="201">
        <v>0</v>
      </c>
      <c r="R206" s="201">
        <f>Q206*H206</f>
        <v>0</v>
      </c>
      <c r="S206" s="201">
        <v>0</v>
      </c>
      <c r="T206" s="202">
        <f>S206*H206</f>
        <v>0</v>
      </c>
      <c r="AR206" s="13" t="s">
        <v>87</v>
      </c>
      <c r="AT206" s="13" t="s">
        <v>358</v>
      </c>
      <c r="AU206" s="13" t="s">
        <v>77</v>
      </c>
      <c r="AY206" s="13" t="s">
        <v>134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13" t="s">
        <v>77</v>
      </c>
      <c r="BK206" s="203">
        <f>ROUND(I206*H206,2)</f>
        <v>0</v>
      </c>
      <c r="BL206" s="13" t="s">
        <v>87</v>
      </c>
      <c r="BM206" s="13" t="s">
        <v>438</v>
      </c>
    </row>
    <row r="207" s="9" customFormat="1" ht="25.92" customHeight="1">
      <c r="B207" s="177"/>
      <c r="C207" s="178"/>
      <c r="D207" s="179" t="s">
        <v>71</v>
      </c>
      <c r="E207" s="180" t="s">
        <v>326</v>
      </c>
      <c r="F207" s="180" t="s">
        <v>327</v>
      </c>
      <c r="G207" s="178"/>
      <c r="H207" s="178"/>
      <c r="I207" s="181"/>
      <c r="J207" s="182">
        <f>BK207</f>
        <v>0</v>
      </c>
      <c r="K207" s="178"/>
      <c r="L207" s="183"/>
      <c r="M207" s="184"/>
      <c r="N207" s="185"/>
      <c r="O207" s="185"/>
      <c r="P207" s="186">
        <f>SUM(P208:P227)</f>
        <v>0</v>
      </c>
      <c r="Q207" s="185"/>
      <c r="R207" s="186">
        <f>SUM(R208:R227)</f>
        <v>0</v>
      </c>
      <c r="S207" s="185"/>
      <c r="T207" s="187">
        <f>SUM(T208:T227)</f>
        <v>0</v>
      </c>
      <c r="AR207" s="188" t="s">
        <v>77</v>
      </c>
      <c r="AT207" s="189" t="s">
        <v>71</v>
      </c>
      <c r="AU207" s="189" t="s">
        <v>72</v>
      </c>
      <c r="AY207" s="188" t="s">
        <v>134</v>
      </c>
      <c r="BK207" s="190">
        <f>SUM(BK208:BK227)</f>
        <v>0</v>
      </c>
    </row>
    <row r="208" s="1" customFormat="1" ht="14.4" customHeight="1">
      <c r="B208" s="34"/>
      <c r="C208" s="204" t="s">
        <v>72</v>
      </c>
      <c r="D208" s="204" t="s">
        <v>358</v>
      </c>
      <c r="E208" s="205" t="s">
        <v>488</v>
      </c>
      <c r="F208" s="206" t="s">
        <v>489</v>
      </c>
      <c r="G208" s="207" t="s">
        <v>150</v>
      </c>
      <c r="H208" s="208">
        <v>10</v>
      </c>
      <c r="I208" s="209"/>
      <c r="J208" s="210">
        <f>ROUND(I208*H208,2)</f>
        <v>0</v>
      </c>
      <c r="K208" s="206" t="s">
        <v>19</v>
      </c>
      <c r="L208" s="39"/>
      <c r="M208" s="211" t="s">
        <v>19</v>
      </c>
      <c r="N208" s="212" t="s">
        <v>43</v>
      </c>
      <c r="O208" s="75"/>
      <c r="P208" s="201">
        <f>O208*H208</f>
        <v>0</v>
      </c>
      <c r="Q208" s="201">
        <v>0</v>
      </c>
      <c r="R208" s="201">
        <f>Q208*H208</f>
        <v>0</v>
      </c>
      <c r="S208" s="201">
        <v>0</v>
      </c>
      <c r="T208" s="202">
        <f>S208*H208</f>
        <v>0</v>
      </c>
      <c r="AR208" s="13" t="s">
        <v>87</v>
      </c>
      <c r="AT208" s="13" t="s">
        <v>358</v>
      </c>
      <c r="AU208" s="13" t="s">
        <v>77</v>
      </c>
      <c r="AY208" s="13" t="s">
        <v>134</v>
      </c>
      <c r="BE208" s="203">
        <f>IF(N208="základní",J208,0)</f>
        <v>0</v>
      </c>
      <c r="BF208" s="203">
        <f>IF(N208="snížená",J208,0)</f>
        <v>0</v>
      </c>
      <c r="BG208" s="203">
        <f>IF(N208="zákl. přenesená",J208,0)</f>
        <v>0</v>
      </c>
      <c r="BH208" s="203">
        <f>IF(N208="sníž. přenesená",J208,0)</f>
        <v>0</v>
      </c>
      <c r="BI208" s="203">
        <f>IF(N208="nulová",J208,0)</f>
        <v>0</v>
      </c>
      <c r="BJ208" s="13" t="s">
        <v>77</v>
      </c>
      <c r="BK208" s="203">
        <f>ROUND(I208*H208,2)</f>
        <v>0</v>
      </c>
      <c r="BL208" s="13" t="s">
        <v>87</v>
      </c>
      <c r="BM208" s="13" t="s">
        <v>440</v>
      </c>
    </row>
    <row r="209" s="1" customFormat="1" ht="14.4" customHeight="1">
      <c r="B209" s="34"/>
      <c r="C209" s="204" t="s">
        <v>72</v>
      </c>
      <c r="D209" s="204" t="s">
        <v>358</v>
      </c>
      <c r="E209" s="205" t="s">
        <v>491</v>
      </c>
      <c r="F209" s="206" t="s">
        <v>492</v>
      </c>
      <c r="G209" s="207" t="s">
        <v>150</v>
      </c>
      <c r="H209" s="208">
        <v>60</v>
      </c>
      <c r="I209" s="209"/>
      <c r="J209" s="210">
        <f>ROUND(I209*H209,2)</f>
        <v>0</v>
      </c>
      <c r="K209" s="206" t="s">
        <v>19</v>
      </c>
      <c r="L209" s="39"/>
      <c r="M209" s="211" t="s">
        <v>19</v>
      </c>
      <c r="N209" s="212" t="s">
        <v>43</v>
      </c>
      <c r="O209" s="75"/>
      <c r="P209" s="201">
        <f>O209*H209</f>
        <v>0</v>
      </c>
      <c r="Q209" s="201">
        <v>0</v>
      </c>
      <c r="R209" s="201">
        <f>Q209*H209</f>
        <v>0</v>
      </c>
      <c r="S209" s="201">
        <v>0</v>
      </c>
      <c r="T209" s="202">
        <f>S209*H209</f>
        <v>0</v>
      </c>
      <c r="AR209" s="13" t="s">
        <v>87</v>
      </c>
      <c r="AT209" s="13" t="s">
        <v>358</v>
      </c>
      <c r="AU209" s="13" t="s">
        <v>77</v>
      </c>
      <c r="AY209" s="13" t="s">
        <v>134</v>
      </c>
      <c r="BE209" s="203">
        <f>IF(N209="základní",J209,0)</f>
        <v>0</v>
      </c>
      <c r="BF209" s="203">
        <f>IF(N209="snížená",J209,0)</f>
        <v>0</v>
      </c>
      <c r="BG209" s="203">
        <f>IF(N209="zákl. přenesená",J209,0)</f>
        <v>0</v>
      </c>
      <c r="BH209" s="203">
        <f>IF(N209="sníž. přenesená",J209,0)</f>
        <v>0</v>
      </c>
      <c r="BI209" s="203">
        <f>IF(N209="nulová",J209,0)</f>
        <v>0</v>
      </c>
      <c r="BJ209" s="13" t="s">
        <v>77</v>
      </c>
      <c r="BK209" s="203">
        <f>ROUND(I209*H209,2)</f>
        <v>0</v>
      </c>
      <c r="BL209" s="13" t="s">
        <v>87</v>
      </c>
      <c r="BM209" s="13" t="s">
        <v>442</v>
      </c>
    </row>
    <row r="210" s="1" customFormat="1" ht="14.4" customHeight="1">
      <c r="B210" s="34"/>
      <c r="C210" s="204" t="s">
        <v>72</v>
      </c>
      <c r="D210" s="204" t="s">
        <v>358</v>
      </c>
      <c r="E210" s="205" t="s">
        <v>494</v>
      </c>
      <c r="F210" s="206" t="s">
        <v>329</v>
      </c>
      <c r="G210" s="207" t="s">
        <v>150</v>
      </c>
      <c r="H210" s="208">
        <v>245</v>
      </c>
      <c r="I210" s="209"/>
      <c r="J210" s="210">
        <f>ROUND(I210*H210,2)</f>
        <v>0</v>
      </c>
      <c r="K210" s="206" t="s">
        <v>19</v>
      </c>
      <c r="L210" s="39"/>
      <c r="M210" s="211" t="s">
        <v>19</v>
      </c>
      <c r="N210" s="212" t="s">
        <v>43</v>
      </c>
      <c r="O210" s="75"/>
      <c r="P210" s="201">
        <f>O210*H210</f>
        <v>0</v>
      </c>
      <c r="Q210" s="201">
        <v>0</v>
      </c>
      <c r="R210" s="201">
        <f>Q210*H210</f>
        <v>0</v>
      </c>
      <c r="S210" s="201">
        <v>0</v>
      </c>
      <c r="T210" s="202">
        <f>S210*H210</f>
        <v>0</v>
      </c>
      <c r="AR210" s="13" t="s">
        <v>87</v>
      </c>
      <c r="AT210" s="13" t="s">
        <v>358</v>
      </c>
      <c r="AU210" s="13" t="s">
        <v>77</v>
      </c>
      <c r="AY210" s="13" t="s">
        <v>134</v>
      </c>
      <c r="BE210" s="203">
        <f>IF(N210="základní",J210,0)</f>
        <v>0</v>
      </c>
      <c r="BF210" s="203">
        <f>IF(N210="snížená",J210,0)</f>
        <v>0</v>
      </c>
      <c r="BG210" s="203">
        <f>IF(N210="zákl. přenesená",J210,0)</f>
        <v>0</v>
      </c>
      <c r="BH210" s="203">
        <f>IF(N210="sníž. přenesená",J210,0)</f>
        <v>0</v>
      </c>
      <c r="BI210" s="203">
        <f>IF(N210="nulová",J210,0)</f>
        <v>0</v>
      </c>
      <c r="BJ210" s="13" t="s">
        <v>77</v>
      </c>
      <c r="BK210" s="203">
        <f>ROUND(I210*H210,2)</f>
        <v>0</v>
      </c>
      <c r="BL210" s="13" t="s">
        <v>87</v>
      </c>
      <c r="BM210" s="13" t="s">
        <v>445</v>
      </c>
    </row>
    <row r="211" s="1" customFormat="1" ht="14.4" customHeight="1">
      <c r="B211" s="34"/>
      <c r="C211" s="204" t="s">
        <v>72</v>
      </c>
      <c r="D211" s="204" t="s">
        <v>358</v>
      </c>
      <c r="E211" s="205" t="s">
        <v>496</v>
      </c>
      <c r="F211" s="206" t="s">
        <v>497</v>
      </c>
      <c r="G211" s="207" t="s">
        <v>150</v>
      </c>
      <c r="H211" s="208">
        <v>245</v>
      </c>
      <c r="I211" s="209"/>
      <c r="J211" s="210">
        <f>ROUND(I211*H211,2)</f>
        <v>0</v>
      </c>
      <c r="K211" s="206" t="s">
        <v>19</v>
      </c>
      <c r="L211" s="39"/>
      <c r="M211" s="211" t="s">
        <v>19</v>
      </c>
      <c r="N211" s="212" t="s">
        <v>43</v>
      </c>
      <c r="O211" s="75"/>
      <c r="P211" s="201">
        <f>O211*H211</f>
        <v>0</v>
      </c>
      <c r="Q211" s="201">
        <v>0</v>
      </c>
      <c r="R211" s="201">
        <f>Q211*H211</f>
        <v>0</v>
      </c>
      <c r="S211" s="201">
        <v>0</v>
      </c>
      <c r="T211" s="202">
        <f>S211*H211</f>
        <v>0</v>
      </c>
      <c r="AR211" s="13" t="s">
        <v>87</v>
      </c>
      <c r="AT211" s="13" t="s">
        <v>358</v>
      </c>
      <c r="AU211" s="13" t="s">
        <v>77</v>
      </c>
      <c r="AY211" s="13" t="s">
        <v>134</v>
      </c>
      <c r="BE211" s="203">
        <f>IF(N211="základní",J211,0)</f>
        <v>0</v>
      </c>
      <c r="BF211" s="203">
        <f>IF(N211="snížená",J211,0)</f>
        <v>0</v>
      </c>
      <c r="BG211" s="203">
        <f>IF(N211="zákl. přenesená",J211,0)</f>
        <v>0</v>
      </c>
      <c r="BH211" s="203">
        <f>IF(N211="sníž. přenesená",J211,0)</f>
        <v>0</v>
      </c>
      <c r="BI211" s="203">
        <f>IF(N211="nulová",J211,0)</f>
        <v>0</v>
      </c>
      <c r="BJ211" s="13" t="s">
        <v>77</v>
      </c>
      <c r="BK211" s="203">
        <f>ROUND(I211*H211,2)</f>
        <v>0</v>
      </c>
      <c r="BL211" s="13" t="s">
        <v>87</v>
      </c>
      <c r="BM211" s="13" t="s">
        <v>447</v>
      </c>
    </row>
    <row r="212" s="1" customFormat="1" ht="14.4" customHeight="1">
      <c r="B212" s="34"/>
      <c r="C212" s="204" t="s">
        <v>72</v>
      </c>
      <c r="D212" s="204" t="s">
        <v>358</v>
      </c>
      <c r="E212" s="205" t="s">
        <v>499</v>
      </c>
      <c r="F212" s="206" t="s">
        <v>500</v>
      </c>
      <c r="G212" s="207" t="s">
        <v>150</v>
      </c>
      <c r="H212" s="208">
        <v>420</v>
      </c>
      <c r="I212" s="209"/>
      <c r="J212" s="210">
        <f>ROUND(I212*H212,2)</f>
        <v>0</v>
      </c>
      <c r="K212" s="206" t="s">
        <v>19</v>
      </c>
      <c r="L212" s="39"/>
      <c r="M212" s="211" t="s">
        <v>19</v>
      </c>
      <c r="N212" s="212" t="s">
        <v>43</v>
      </c>
      <c r="O212" s="75"/>
      <c r="P212" s="201">
        <f>O212*H212</f>
        <v>0</v>
      </c>
      <c r="Q212" s="201">
        <v>0</v>
      </c>
      <c r="R212" s="201">
        <f>Q212*H212</f>
        <v>0</v>
      </c>
      <c r="S212" s="201">
        <v>0</v>
      </c>
      <c r="T212" s="202">
        <f>S212*H212</f>
        <v>0</v>
      </c>
      <c r="AR212" s="13" t="s">
        <v>87</v>
      </c>
      <c r="AT212" s="13" t="s">
        <v>358</v>
      </c>
      <c r="AU212" s="13" t="s">
        <v>77</v>
      </c>
      <c r="AY212" s="13" t="s">
        <v>134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13" t="s">
        <v>77</v>
      </c>
      <c r="BK212" s="203">
        <f>ROUND(I212*H212,2)</f>
        <v>0</v>
      </c>
      <c r="BL212" s="13" t="s">
        <v>87</v>
      </c>
      <c r="BM212" s="13" t="s">
        <v>448</v>
      </c>
    </row>
    <row r="213" s="1" customFormat="1" ht="14.4" customHeight="1">
      <c r="B213" s="34"/>
      <c r="C213" s="204" t="s">
        <v>72</v>
      </c>
      <c r="D213" s="204" t="s">
        <v>358</v>
      </c>
      <c r="E213" s="205" t="s">
        <v>637</v>
      </c>
      <c r="F213" s="206" t="s">
        <v>332</v>
      </c>
      <c r="G213" s="207" t="s">
        <v>150</v>
      </c>
      <c r="H213" s="208">
        <v>25</v>
      </c>
      <c r="I213" s="209"/>
      <c r="J213" s="210">
        <f>ROUND(I213*H213,2)</f>
        <v>0</v>
      </c>
      <c r="K213" s="206" t="s">
        <v>19</v>
      </c>
      <c r="L213" s="39"/>
      <c r="M213" s="211" t="s">
        <v>19</v>
      </c>
      <c r="N213" s="212" t="s">
        <v>43</v>
      </c>
      <c r="O213" s="75"/>
      <c r="P213" s="201">
        <f>O213*H213</f>
        <v>0</v>
      </c>
      <c r="Q213" s="201">
        <v>0</v>
      </c>
      <c r="R213" s="201">
        <f>Q213*H213</f>
        <v>0</v>
      </c>
      <c r="S213" s="201">
        <v>0</v>
      </c>
      <c r="T213" s="202">
        <f>S213*H213</f>
        <v>0</v>
      </c>
      <c r="AR213" s="13" t="s">
        <v>87</v>
      </c>
      <c r="AT213" s="13" t="s">
        <v>358</v>
      </c>
      <c r="AU213" s="13" t="s">
        <v>77</v>
      </c>
      <c r="AY213" s="13" t="s">
        <v>134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13" t="s">
        <v>77</v>
      </c>
      <c r="BK213" s="203">
        <f>ROUND(I213*H213,2)</f>
        <v>0</v>
      </c>
      <c r="BL213" s="13" t="s">
        <v>87</v>
      </c>
      <c r="BM213" s="13" t="s">
        <v>449</v>
      </c>
    </row>
    <row r="214" s="1" customFormat="1" ht="14.4" customHeight="1">
      <c r="B214" s="34"/>
      <c r="C214" s="204" t="s">
        <v>72</v>
      </c>
      <c r="D214" s="204" t="s">
        <v>358</v>
      </c>
      <c r="E214" s="205" t="s">
        <v>570</v>
      </c>
      <c r="F214" s="206" t="s">
        <v>571</v>
      </c>
      <c r="G214" s="207" t="s">
        <v>150</v>
      </c>
      <c r="H214" s="208">
        <v>20</v>
      </c>
      <c r="I214" s="209"/>
      <c r="J214" s="210">
        <f>ROUND(I214*H214,2)</f>
        <v>0</v>
      </c>
      <c r="K214" s="206" t="s">
        <v>19</v>
      </c>
      <c r="L214" s="39"/>
      <c r="M214" s="211" t="s">
        <v>19</v>
      </c>
      <c r="N214" s="212" t="s">
        <v>43</v>
      </c>
      <c r="O214" s="75"/>
      <c r="P214" s="201">
        <f>O214*H214</f>
        <v>0</v>
      </c>
      <c r="Q214" s="201">
        <v>0</v>
      </c>
      <c r="R214" s="201">
        <f>Q214*H214</f>
        <v>0</v>
      </c>
      <c r="S214" s="201">
        <v>0</v>
      </c>
      <c r="T214" s="202">
        <f>S214*H214</f>
        <v>0</v>
      </c>
      <c r="AR214" s="13" t="s">
        <v>87</v>
      </c>
      <c r="AT214" s="13" t="s">
        <v>358</v>
      </c>
      <c r="AU214" s="13" t="s">
        <v>77</v>
      </c>
      <c r="AY214" s="13" t="s">
        <v>134</v>
      </c>
      <c r="BE214" s="203">
        <f>IF(N214="základní",J214,0)</f>
        <v>0</v>
      </c>
      <c r="BF214" s="203">
        <f>IF(N214="snížená",J214,0)</f>
        <v>0</v>
      </c>
      <c r="BG214" s="203">
        <f>IF(N214="zákl. přenesená",J214,0)</f>
        <v>0</v>
      </c>
      <c r="BH214" s="203">
        <f>IF(N214="sníž. přenesená",J214,0)</f>
        <v>0</v>
      </c>
      <c r="BI214" s="203">
        <f>IF(N214="nulová",J214,0)</f>
        <v>0</v>
      </c>
      <c r="BJ214" s="13" t="s">
        <v>77</v>
      </c>
      <c r="BK214" s="203">
        <f>ROUND(I214*H214,2)</f>
        <v>0</v>
      </c>
      <c r="BL214" s="13" t="s">
        <v>87</v>
      </c>
      <c r="BM214" s="13" t="s">
        <v>450</v>
      </c>
    </row>
    <row r="215" s="1" customFormat="1" ht="14.4" customHeight="1">
      <c r="B215" s="34"/>
      <c r="C215" s="204" t="s">
        <v>72</v>
      </c>
      <c r="D215" s="204" t="s">
        <v>358</v>
      </c>
      <c r="E215" s="205" t="s">
        <v>573</v>
      </c>
      <c r="F215" s="206" t="s">
        <v>574</v>
      </c>
      <c r="G215" s="207" t="s">
        <v>138</v>
      </c>
      <c r="H215" s="208">
        <v>6</v>
      </c>
      <c r="I215" s="209"/>
      <c r="J215" s="210">
        <f>ROUND(I215*H215,2)</f>
        <v>0</v>
      </c>
      <c r="K215" s="206" t="s">
        <v>19</v>
      </c>
      <c r="L215" s="39"/>
      <c r="M215" s="211" t="s">
        <v>19</v>
      </c>
      <c r="N215" s="212" t="s">
        <v>43</v>
      </c>
      <c r="O215" s="75"/>
      <c r="P215" s="201">
        <f>O215*H215</f>
        <v>0</v>
      </c>
      <c r="Q215" s="201">
        <v>0</v>
      </c>
      <c r="R215" s="201">
        <f>Q215*H215</f>
        <v>0</v>
      </c>
      <c r="S215" s="201">
        <v>0</v>
      </c>
      <c r="T215" s="202">
        <f>S215*H215</f>
        <v>0</v>
      </c>
      <c r="AR215" s="13" t="s">
        <v>87</v>
      </c>
      <c r="AT215" s="13" t="s">
        <v>358</v>
      </c>
      <c r="AU215" s="13" t="s">
        <v>77</v>
      </c>
      <c r="AY215" s="13" t="s">
        <v>134</v>
      </c>
      <c r="BE215" s="203">
        <f>IF(N215="základní",J215,0)</f>
        <v>0</v>
      </c>
      <c r="BF215" s="203">
        <f>IF(N215="snížená",J215,0)</f>
        <v>0</v>
      </c>
      <c r="BG215" s="203">
        <f>IF(N215="zákl. přenesená",J215,0)</f>
        <v>0</v>
      </c>
      <c r="BH215" s="203">
        <f>IF(N215="sníž. přenesená",J215,0)</f>
        <v>0</v>
      </c>
      <c r="BI215" s="203">
        <f>IF(N215="nulová",J215,0)</f>
        <v>0</v>
      </c>
      <c r="BJ215" s="13" t="s">
        <v>77</v>
      </c>
      <c r="BK215" s="203">
        <f>ROUND(I215*H215,2)</f>
        <v>0</v>
      </c>
      <c r="BL215" s="13" t="s">
        <v>87</v>
      </c>
      <c r="BM215" s="13" t="s">
        <v>452</v>
      </c>
    </row>
    <row r="216" s="1" customFormat="1" ht="14.4" customHeight="1">
      <c r="B216" s="34"/>
      <c r="C216" s="204" t="s">
        <v>72</v>
      </c>
      <c r="D216" s="204" t="s">
        <v>358</v>
      </c>
      <c r="E216" s="205" t="s">
        <v>575</v>
      </c>
      <c r="F216" s="206" t="s">
        <v>576</v>
      </c>
      <c r="G216" s="207" t="s">
        <v>138</v>
      </c>
      <c r="H216" s="208">
        <v>6</v>
      </c>
      <c r="I216" s="209"/>
      <c r="J216" s="210">
        <f>ROUND(I216*H216,2)</f>
        <v>0</v>
      </c>
      <c r="K216" s="206" t="s">
        <v>19</v>
      </c>
      <c r="L216" s="39"/>
      <c r="M216" s="211" t="s">
        <v>19</v>
      </c>
      <c r="N216" s="212" t="s">
        <v>43</v>
      </c>
      <c r="O216" s="75"/>
      <c r="P216" s="201">
        <f>O216*H216</f>
        <v>0</v>
      </c>
      <c r="Q216" s="201">
        <v>0</v>
      </c>
      <c r="R216" s="201">
        <f>Q216*H216</f>
        <v>0</v>
      </c>
      <c r="S216" s="201">
        <v>0</v>
      </c>
      <c r="T216" s="202">
        <f>S216*H216</f>
        <v>0</v>
      </c>
      <c r="AR216" s="13" t="s">
        <v>87</v>
      </c>
      <c r="AT216" s="13" t="s">
        <v>358</v>
      </c>
      <c r="AU216" s="13" t="s">
        <v>77</v>
      </c>
      <c r="AY216" s="13" t="s">
        <v>134</v>
      </c>
      <c r="BE216" s="203">
        <f>IF(N216="základní",J216,0)</f>
        <v>0</v>
      </c>
      <c r="BF216" s="203">
        <f>IF(N216="snížená",J216,0)</f>
        <v>0</v>
      </c>
      <c r="BG216" s="203">
        <f>IF(N216="zákl. přenesená",J216,0)</f>
        <v>0</v>
      </c>
      <c r="BH216" s="203">
        <f>IF(N216="sníž. přenesená",J216,0)</f>
        <v>0</v>
      </c>
      <c r="BI216" s="203">
        <f>IF(N216="nulová",J216,0)</f>
        <v>0</v>
      </c>
      <c r="BJ216" s="13" t="s">
        <v>77</v>
      </c>
      <c r="BK216" s="203">
        <f>ROUND(I216*H216,2)</f>
        <v>0</v>
      </c>
      <c r="BL216" s="13" t="s">
        <v>87</v>
      </c>
      <c r="BM216" s="13" t="s">
        <v>454</v>
      </c>
    </row>
    <row r="217" s="1" customFormat="1" ht="14.4" customHeight="1">
      <c r="B217" s="34"/>
      <c r="C217" s="204" t="s">
        <v>72</v>
      </c>
      <c r="D217" s="204" t="s">
        <v>358</v>
      </c>
      <c r="E217" s="205" t="s">
        <v>504</v>
      </c>
      <c r="F217" s="206" t="s">
        <v>335</v>
      </c>
      <c r="G217" s="207" t="s">
        <v>138</v>
      </c>
      <c r="H217" s="208">
        <v>3</v>
      </c>
      <c r="I217" s="209"/>
      <c r="J217" s="210">
        <f>ROUND(I217*H217,2)</f>
        <v>0</v>
      </c>
      <c r="K217" s="206" t="s">
        <v>19</v>
      </c>
      <c r="L217" s="39"/>
      <c r="M217" s="211" t="s">
        <v>19</v>
      </c>
      <c r="N217" s="212" t="s">
        <v>43</v>
      </c>
      <c r="O217" s="75"/>
      <c r="P217" s="201">
        <f>O217*H217</f>
        <v>0</v>
      </c>
      <c r="Q217" s="201">
        <v>0</v>
      </c>
      <c r="R217" s="201">
        <f>Q217*H217</f>
        <v>0</v>
      </c>
      <c r="S217" s="201">
        <v>0</v>
      </c>
      <c r="T217" s="202">
        <f>S217*H217</f>
        <v>0</v>
      </c>
      <c r="AR217" s="13" t="s">
        <v>87</v>
      </c>
      <c r="AT217" s="13" t="s">
        <v>358</v>
      </c>
      <c r="AU217" s="13" t="s">
        <v>77</v>
      </c>
      <c r="AY217" s="13" t="s">
        <v>134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13" t="s">
        <v>77</v>
      </c>
      <c r="BK217" s="203">
        <f>ROUND(I217*H217,2)</f>
        <v>0</v>
      </c>
      <c r="BL217" s="13" t="s">
        <v>87</v>
      </c>
      <c r="BM217" s="13" t="s">
        <v>456</v>
      </c>
    </row>
    <row r="218" s="1" customFormat="1" ht="14.4" customHeight="1">
      <c r="B218" s="34"/>
      <c r="C218" s="204" t="s">
        <v>72</v>
      </c>
      <c r="D218" s="204" t="s">
        <v>358</v>
      </c>
      <c r="E218" s="205" t="s">
        <v>506</v>
      </c>
      <c r="F218" s="206" t="s">
        <v>507</v>
      </c>
      <c r="G218" s="207" t="s">
        <v>150</v>
      </c>
      <c r="H218" s="208">
        <v>20</v>
      </c>
      <c r="I218" s="209"/>
      <c r="J218" s="210">
        <f>ROUND(I218*H218,2)</f>
        <v>0</v>
      </c>
      <c r="K218" s="206" t="s">
        <v>19</v>
      </c>
      <c r="L218" s="39"/>
      <c r="M218" s="211" t="s">
        <v>19</v>
      </c>
      <c r="N218" s="212" t="s">
        <v>43</v>
      </c>
      <c r="O218" s="75"/>
      <c r="P218" s="201">
        <f>O218*H218</f>
        <v>0</v>
      </c>
      <c r="Q218" s="201">
        <v>0</v>
      </c>
      <c r="R218" s="201">
        <f>Q218*H218</f>
        <v>0</v>
      </c>
      <c r="S218" s="201">
        <v>0</v>
      </c>
      <c r="T218" s="202">
        <f>S218*H218</f>
        <v>0</v>
      </c>
      <c r="AR218" s="13" t="s">
        <v>87</v>
      </c>
      <c r="AT218" s="13" t="s">
        <v>358</v>
      </c>
      <c r="AU218" s="13" t="s">
        <v>77</v>
      </c>
      <c r="AY218" s="13" t="s">
        <v>134</v>
      </c>
      <c r="BE218" s="203">
        <f>IF(N218="základní",J218,0)</f>
        <v>0</v>
      </c>
      <c r="BF218" s="203">
        <f>IF(N218="snížená",J218,0)</f>
        <v>0</v>
      </c>
      <c r="BG218" s="203">
        <f>IF(N218="zákl. přenesená",J218,0)</f>
        <v>0</v>
      </c>
      <c r="BH218" s="203">
        <f>IF(N218="sníž. přenesená",J218,0)</f>
        <v>0</v>
      </c>
      <c r="BI218" s="203">
        <f>IF(N218="nulová",J218,0)</f>
        <v>0</v>
      </c>
      <c r="BJ218" s="13" t="s">
        <v>77</v>
      </c>
      <c r="BK218" s="203">
        <f>ROUND(I218*H218,2)</f>
        <v>0</v>
      </c>
      <c r="BL218" s="13" t="s">
        <v>87</v>
      </c>
      <c r="BM218" s="13" t="s">
        <v>458</v>
      </c>
    </row>
    <row r="219" s="1" customFormat="1" ht="14.4" customHeight="1">
      <c r="B219" s="34"/>
      <c r="C219" s="204" t="s">
        <v>72</v>
      </c>
      <c r="D219" s="204" t="s">
        <v>358</v>
      </c>
      <c r="E219" s="205" t="s">
        <v>509</v>
      </c>
      <c r="F219" s="206" t="s">
        <v>338</v>
      </c>
      <c r="G219" s="207" t="s">
        <v>150</v>
      </c>
      <c r="H219" s="208">
        <v>20</v>
      </c>
      <c r="I219" s="209"/>
      <c r="J219" s="210">
        <f>ROUND(I219*H219,2)</f>
        <v>0</v>
      </c>
      <c r="K219" s="206" t="s">
        <v>19</v>
      </c>
      <c r="L219" s="39"/>
      <c r="M219" s="211" t="s">
        <v>19</v>
      </c>
      <c r="N219" s="212" t="s">
        <v>43</v>
      </c>
      <c r="O219" s="75"/>
      <c r="P219" s="201">
        <f>O219*H219</f>
        <v>0</v>
      </c>
      <c r="Q219" s="201">
        <v>0</v>
      </c>
      <c r="R219" s="201">
        <f>Q219*H219</f>
        <v>0</v>
      </c>
      <c r="S219" s="201">
        <v>0</v>
      </c>
      <c r="T219" s="202">
        <f>S219*H219</f>
        <v>0</v>
      </c>
      <c r="AR219" s="13" t="s">
        <v>87</v>
      </c>
      <c r="AT219" s="13" t="s">
        <v>358</v>
      </c>
      <c r="AU219" s="13" t="s">
        <v>77</v>
      </c>
      <c r="AY219" s="13" t="s">
        <v>134</v>
      </c>
      <c r="BE219" s="203">
        <f>IF(N219="základní",J219,0)</f>
        <v>0</v>
      </c>
      <c r="BF219" s="203">
        <f>IF(N219="snížená",J219,0)</f>
        <v>0</v>
      </c>
      <c r="BG219" s="203">
        <f>IF(N219="zákl. přenesená",J219,0)</f>
        <v>0</v>
      </c>
      <c r="BH219" s="203">
        <f>IF(N219="sníž. přenesená",J219,0)</f>
        <v>0</v>
      </c>
      <c r="BI219" s="203">
        <f>IF(N219="nulová",J219,0)</f>
        <v>0</v>
      </c>
      <c r="BJ219" s="13" t="s">
        <v>77</v>
      </c>
      <c r="BK219" s="203">
        <f>ROUND(I219*H219,2)</f>
        <v>0</v>
      </c>
      <c r="BL219" s="13" t="s">
        <v>87</v>
      </c>
      <c r="BM219" s="13" t="s">
        <v>460</v>
      </c>
    </row>
    <row r="220" s="1" customFormat="1" ht="14.4" customHeight="1">
      <c r="B220" s="34"/>
      <c r="C220" s="204" t="s">
        <v>72</v>
      </c>
      <c r="D220" s="204" t="s">
        <v>358</v>
      </c>
      <c r="E220" s="205" t="s">
        <v>511</v>
      </c>
      <c r="F220" s="206" t="s">
        <v>341</v>
      </c>
      <c r="G220" s="207" t="s">
        <v>138</v>
      </c>
      <c r="H220" s="208">
        <v>80</v>
      </c>
      <c r="I220" s="209"/>
      <c r="J220" s="210">
        <f>ROUND(I220*H220,2)</f>
        <v>0</v>
      </c>
      <c r="K220" s="206" t="s">
        <v>19</v>
      </c>
      <c r="L220" s="39"/>
      <c r="M220" s="211" t="s">
        <v>19</v>
      </c>
      <c r="N220" s="212" t="s">
        <v>43</v>
      </c>
      <c r="O220" s="75"/>
      <c r="P220" s="201">
        <f>O220*H220</f>
        <v>0</v>
      </c>
      <c r="Q220" s="201">
        <v>0</v>
      </c>
      <c r="R220" s="201">
        <f>Q220*H220</f>
        <v>0</v>
      </c>
      <c r="S220" s="201">
        <v>0</v>
      </c>
      <c r="T220" s="202">
        <f>S220*H220</f>
        <v>0</v>
      </c>
      <c r="AR220" s="13" t="s">
        <v>87</v>
      </c>
      <c r="AT220" s="13" t="s">
        <v>358</v>
      </c>
      <c r="AU220" s="13" t="s">
        <v>77</v>
      </c>
      <c r="AY220" s="13" t="s">
        <v>134</v>
      </c>
      <c r="BE220" s="203">
        <f>IF(N220="základní",J220,0)</f>
        <v>0</v>
      </c>
      <c r="BF220" s="203">
        <f>IF(N220="snížená",J220,0)</f>
        <v>0</v>
      </c>
      <c r="BG220" s="203">
        <f>IF(N220="zákl. přenesená",J220,0)</f>
        <v>0</v>
      </c>
      <c r="BH220" s="203">
        <f>IF(N220="sníž. přenesená",J220,0)</f>
        <v>0</v>
      </c>
      <c r="BI220" s="203">
        <f>IF(N220="nulová",J220,0)</f>
        <v>0</v>
      </c>
      <c r="BJ220" s="13" t="s">
        <v>77</v>
      </c>
      <c r="BK220" s="203">
        <f>ROUND(I220*H220,2)</f>
        <v>0</v>
      </c>
      <c r="BL220" s="13" t="s">
        <v>87</v>
      </c>
      <c r="BM220" s="13" t="s">
        <v>463</v>
      </c>
    </row>
    <row r="221" s="1" customFormat="1" ht="14.4" customHeight="1">
      <c r="B221" s="34"/>
      <c r="C221" s="204" t="s">
        <v>72</v>
      </c>
      <c r="D221" s="204" t="s">
        <v>358</v>
      </c>
      <c r="E221" s="205" t="s">
        <v>513</v>
      </c>
      <c r="F221" s="206" t="s">
        <v>344</v>
      </c>
      <c r="G221" s="207" t="s">
        <v>138</v>
      </c>
      <c r="H221" s="208">
        <v>12</v>
      </c>
      <c r="I221" s="209"/>
      <c r="J221" s="210">
        <f>ROUND(I221*H221,2)</f>
        <v>0</v>
      </c>
      <c r="K221" s="206" t="s">
        <v>19</v>
      </c>
      <c r="L221" s="39"/>
      <c r="M221" s="211" t="s">
        <v>19</v>
      </c>
      <c r="N221" s="212" t="s">
        <v>43</v>
      </c>
      <c r="O221" s="75"/>
      <c r="P221" s="201">
        <f>O221*H221</f>
        <v>0</v>
      </c>
      <c r="Q221" s="201">
        <v>0</v>
      </c>
      <c r="R221" s="201">
        <f>Q221*H221</f>
        <v>0</v>
      </c>
      <c r="S221" s="201">
        <v>0</v>
      </c>
      <c r="T221" s="202">
        <f>S221*H221</f>
        <v>0</v>
      </c>
      <c r="AR221" s="13" t="s">
        <v>87</v>
      </c>
      <c r="AT221" s="13" t="s">
        <v>358</v>
      </c>
      <c r="AU221" s="13" t="s">
        <v>77</v>
      </c>
      <c r="AY221" s="13" t="s">
        <v>134</v>
      </c>
      <c r="BE221" s="203">
        <f>IF(N221="základní",J221,0)</f>
        <v>0</v>
      </c>
      <c r="BF221" s="203">
        <f>IF(N221="snížená",J221,0)</f>
        <v>0</v>
      </c>
      <c r="BG221" s="203">
        <f>IF(N221="zákl. přenesená",J221,0)</f>
        <v>0</v>
      </c>
      <c r="BH221" s="203">
        <f>IF(N221="sníž. přenesená",J221,0)</f>
        <v>0</v>
      </c>
      <c r="BI221" s="203">
        <f>IF(N221="nulová",J221,0)</f>
        <v>0</v>
      </c>
      <c r="BJ221" s="13" t="s">
        <v>77</v>
      </c>
      <c r="BK221" s="203">
        <f>ROUND(I221*H221,2)</f>
        <v>0</v>
      </c>
      <c r="BL221" s="13" t="s">
        <v>87</v>
      </c>
      <c r="BM221" s="13" t="s">
        <v>466</v>
      </c>
    </row>
    <row r="222" s="1" customFormat="1" ht="14.4" customHeight="1">
      <c r="B222" s="34"/>
      <c r="C222" s="204" t="s">
        <v>72</v>
      </c>
      <c r="D222" s="204" t="s">
        <v>358</v>
      </c>
      <c r="E222" s="205" t="s">
        <v>673</v>
      </c>
      <c r="F222" s="206" t="s">
        <v>672</v>
      </c>
      <c r="G222" s="207" t="s">
        <v>138</v>
      </c>
      <c r="H222" s="208">
        <v>80</v>
      </c>
      <c r="I222" s="209"/>
      <c r="J222" s="210">
        <f>ROUND(I222*H222,2)</f>
        <v>0</v>
      </c>
      <c r="K222" s="206" t="s">
        <v>19</v>
      </c>
      <c r="L222" s="39"/>
      <c r="M222" s="211" t="s">
        <v>19</v>
      </c>
      <c r="N222" s="212" t="s">
        <v>43</v>
      </c>
      <c r="O222" s="75"/>
      <c r="P222" s="201">
        <f>O222*H222</f>
        <v>0</v>
      </c>
      <c r="Q222" s="201">
        <v>0</v>
      </c>
      <c r="R222" s="201">
        <f>Q222*H222</f>
        <v>0</v>
      </c>
      <c r="S222" s="201">
        <v>0</v>
      </c>
      <c r="T222" s="202">
        <f>S222*H222</f>
        <v>0</v>
      </c>
      <c r="AR222" s="13" t="s">
        <v>87</v>
      </c>
      <c r="AT222" s="13" t="s">
        <v>358</v>
      </c>
      <c r="AU222" s="13" t="s">
        <v>77</v>
      </c>
      <c r="AY222" s="13" t="s">
        <v>134</v>
      </c>
      <c r="BE222" s="203">
        <f>IF(N222="základní",J222,0)</f>
        <v>0</v>
      </c>
      <c r="BF222" s="203">
        <f>IF(N222="snížená",J222,0)</f>
        <v>0</v>
      </c>
      <c r="BG222" s="203">
        <f>IF(N222="zákl. přenesená",J222,0)</f>
        <v>0</v>
      </c>
      <c r="BH222" s="203">
        <f>IF(N222="sníž. přenesená",J222,0)</f>
        <v>0</v>
      </c>
      <c r="BI222" s="203">
        <f>IF(N222="nulová",J222,0)</f>
        <v>0</v>
      </c>
      <c r="BJ222" s="13" t="s">
        <v>77</v>
      </c>
      <c r="BK222" s="203">
        <f>ROUND(I222*H222,2)</f>
        <v>0</v>
      </c>
      <c r="BL222" s="13" t="s">
        <v>87</v>
      </c>
      <c r="BM222" s="13" t="s">
        <v>468</v>
      </c>
    </row>
    <row r="223" s="1" customFormat="1" ht="14.4" customHeight="1">
      <c r="B223" s="34"/>
      <c r="C223" s="204" t="s">
        <v>72</v>
      </c>
      <c r="D223" s="204" t="s">
        <v>358</v>
      </c>
      <c r="E223" s="205" t="s">
        <v>515</v>
      </c>
      <c r="F223" s="206" t="s">
        <v>347</v>
      </c>
      <c r="G223" s="207" t="s">
        <v>150</v>
      </c>
      <c r="H223" s="208">
        <v>40</v>
      </c>
      <c r="I223" s="209"/>
      <c r="J223" s="210">
        <f>ROUND(I223*H223,2)</f>
        <v>0</v>
      </c>
      <c r="K223" s="206" t="s">
        <v>19</v>
      </c>
      <c r="L223" s="39"/>
      <c r="M223" s="211" t="s">
        <v>19</v>
      </c>
      <c r="N223" s="212" t="s">
        <v>43</v>
      </c>
      <c r="O223" s="75"/>
      <c r="P223" s="201">
        <f>O223*H223</f>
        <v>0</v>
      </c>
      <c r="Q223" s="201">
        <v>0</v>
      </c>
      <c r="R223" s="201">
        <f>Q223*H223</f>
        <v>0</v>
      </c>
      <c r="S223" s="201">
        <v>0</v>
      </c>
      <c r="T223" s="202">
        <f>S223*H223</f>
        <v>0</v>
      </c>
      <c r="AR223" s="13" t="s">
        <v>87</v>
      </c>
      <c r="AT223" s="13" t="s">
        <v>358</v>
      </c>
      <c r="AU223" s="13" t="s">
        <v>77</v>
      </c>
      <c r="AY223" s="13" t="s">
        <v>134</v>
      </c>
      <c r="BE223" s="203">
        <f>IF(N223="základní",J223,0)</f>
        <v>0</v>
      </c>
      <c r="BF223" s="203">
        <f>IF(N223="snížená",J223,0)</f>
        <v>0</v>
      </c>
      <c r="BG223" s="203">
        <f>IF(N223="zákl. přenesená",J223,0)</f>
        <v>0</v>
      </c>
      <c r="BH223" s="203">
        <f>IF(N223="sníž. přenesená",J223,0)</f>
        <v>0</v>
      </c>
      <c r="BI223" s="203">
        <f>IF(N223="nulová",J223,0)</f>
        <v>0</v>
      </c>
      <c r="BJ223" s="13" t="s">
        <v>77</v>
      </c>
      <c r="BK223" s="203">
        <f>ROUND(I223*H223,2)</f>
        <v>0</v>
      </c>
      <c r="BL223" s="13" t="s">
        <v>87</v>
      </c>
      <c r="BM223" s="13" t="s">
        <v>638</v>
      </c>
    </row>
    <row r="224" s="1" customFormat="1" ht="14.4" customHeight="1">
      <c r="B224" s="34"/>
      <c r="C224" s="204" t="s">
        <v>72</v>
      </c>
      <c r="D224" s="204" t="s">
        <v>358</v>
      </c>
      <c r="E224" s="205" t="s">
        <v>517</v>
      </c>
      <c r="F224" s="206" t="s">
        <v>350</v>
      </c>
      <c r="G224" s="207" t="s">
        <v>138</v>
      </c>
      <c r="H224" s="208">
        <v>80</v>
      </c>
      <c r="I224" s="209"/>
      <c r="J224" s="210">
        <f>ROUND(I224*H224,2)</f>
        <v>0</v>
      </c>
      <c r="K224" s="206" t="s">
        <v>19</v>
      </c>
      <c r="L224" s="39"/>
      <c r="M224" s="211" t="s">
        <v>19</v>
      </c>
      <c r="N224" s="212" t="s">
        <v>43</v>
      </c>
      <c r="O224" s="75"/>
      <c r="P224" s="201">
        <f>O224*H224</f>
        <v>0</v>
      </c>
      <c r="Q224" s="201">
        <v>0</v>
      </c>
      <c r="R224" s="201">
        <f>Q224*H224</f>
        <v>0</v>
      </c>
      <c r="S224" s="201">
        <v>0</v>
      </c>
      <c r="T224" s="202">
        <f>S224*H224</f>
        <v>0</v>
      </c>
      <c r="AR224" s="13" t="s">
        <v>87</v>
      </c>
      <c r="AT224" s="13" t="s">
        <v>358</v>
      </c>
      <c r="AU224" s="13" t="s">
        <v>77</v>
      </c>
      <c r="AY224" s="13" t="s">
        <v>134</v>
      </c>
      <c r="BE224" s="203">
        <f>IF(N224="základní",J224,0)</f>
        <v>0</v>
      </c>
      <c r="BF224" s="203">
        <f>IF(N224="snížená",J224,0)</f>
        <v>0</v>
      </c>
      <c r="BG224" s="203">
        <f>IF(N224="zákl. přenesená",J224,0)</f>
        <v>0</v>
      </c>
      <c r="BH224" s="203">
        <f>IF(N224="sníž. přenesená",J224,0)</f>
        <v>0</v>
      </c>
      <c r="BI224" s="203">
        <f>IF(N224="nulová",J224,0)</f>
        <v>0</v>
      </c>
      <c r="BJ224" s="13" t="s">
        <v>77</v>
      </c>
      <c r="BK224" s="203">
        <f>ROUND(I224*H224,2)</f>
        <v>0</v>
      </c>
      <c r="BL224" s="13" t="s">
        <v>87</v>
      </c>
      <c r="BM224" s="13" t="s">
        <v>470</v>
      </c>
    </row>
    <row r="225" s="1" customFormat="1" ht="14.4" customHeight="1">
      <c r="B225" s="34"/>
      <c r="C225" s="204" t="s">
        <v>72</v>
      </c>
      <c r="D225" s="204" t="s">
        <v>358</v>
      </c>
      <c r="E225" s="205" t="s">
        <v>519</v>
      </c>
      <c r="F225" s="206" t="s">
        <v>353</v>
      </c>
      <c r="G225" s="207" t="s">
        <v>150</v>
      </c>
      <c r="H225" s="208">
        <v>4</v>
      </c>
      <c r="I225" s="209"/>
      <c r="J225" s="210">
        <f>ROUND(I225*H225,2)</f>
        <v>0</v>
      </c>
      <c r="K225" s="206" t="s">
        <v>19</v>
      </c>
      <c r="L225" s="39"/>
      <c r="M225" s="211" t="s">
        <v>19</v>
      </c>
      <c r="N225" s="212" t="s">
        <v>43</v>
      </c>
      <c r="O225" s="75"/>
      <c r="P225" s="201">
        <f>O225*H225</f>
        <v>0</v>
      </c>
      <c r="Q225" s="201">
        <v>0</v>
      </c>
      <c r="R225" s="201">
        <f>Q225*H225</f>
        <v>0</v>
      </c>
      <c r="S225" s="201">
        <v>0</v>
      </c>
      <c r="T225" s="202">
        <f>S225*H225</f>
        <v>0</v>
      </c>
      <c r="AR225" s="13" t="s">
        <v>87</v>
      </c>
      <c r="AT225" s="13" t="s">
        <v>358</v>
      </c>
      <c r="AU225" s="13" t="s">
        <v>77</v>
      </c>
      <c r="AY225" s="13" t="s">
        <v>134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13" t="s">
        <v>77</v>
      </c>
      <c r="BK225" s="203">
        <f>ROUND(I225*H225,2)</f>
        <v>0</v>
      </c>
      <c r="BL225" s="13" t="s">
        <v>87</v>
      </c>
      <c r="BM225" s="13" t="s">
        <v>472</v>
      </c>
    </row>
    <row r="226" s="1" customFormat="1" ht="14.4" customHeight="1">
      <c r="B226" s="34"/>
      <c r="C226" s="204" t="s">
        <v>72</v>
      </c>
      <c r="D226" s="204" t="s">
        <v>358</v>
      </c>
      <c r="E226" s="205" t="s">
        <v>521</v>
      </c>
      <c r="F226" s="206" t="s">
        <v>356</v>
      </c>
      <c r="G226" s="207" t="s">
        <v>138</v>
      </c>
      <c r="H226" s="208">
        <v>200</v>
      </c>
      <c r="I226" s="209"/>
      <c r="J226" s="210">
        <f>ROUND(I226*H226,2)</f>
        <v>0</v>
      </c>
      <c r="K226" s="206" t="s">
        <v>19</v>
      </c>
      <c r="L226" s="39"/>
      <c r="M226" s="211" t="s">
        <v>19</v>
      </c>
      <c r="N226" s="212" t="s">
        <v>43</v>
      </c>
      <c r="O226" s="75"/>
      <c r="P226" s="201">
        <f>O226*H226</f>
        <v>0</v>
      </c>
      <c r="Q226" s="201">
        <v>0</v>
      </c>
      <c r="R226" s="201">
        <f>Q226*H226</f>
        <v>0</v>
      </c>
      <c r="S226" s="201">
        <v>0</v>
      </c>
      <c r="T226" s="202">
        <f>S226*H226</f>
        <v>0</v>
      </c>
      <c r="AR226" s="13" t="s">
        <v>87</v>
      </c>
      <c r="AT226" s="13" t="s">
        <v>358</v>
      </c>
      <c r="AU226" s="13" t="s">
        <v>77</v>
      </c>
      <c r="AY226" s="13" t="s">
        <v>134</v>
      </c>
      <c r="BE226" s="203">
        <f>IF(N226="základní",J226,0)</f>
        <v>0</v>
      </c>
      <c r="BF226" s="203">
        <f>IF(N226="snížená",J226,0)</f>
        <v>0</v>
      </c>
      <c r="BG226" s="203">
        <f>IF(N226="zákl. přenesená",J226,0)</f>
        <v>0</v>
      </c>
      <c r="BH226" s="203">
        <f>IF(N226="sníž. přenesená",J226,0)</f>
        <v>0</v>
      </c>
      <c r="BI226" s="203">
        <f>IF(N226="nulová",J226,0)</f>
        <v>0</v>
      </c>
      <c r="BJ226" s="13" t="s">
        <v>77</v>
      </c>
      <c r="BK226" s="203">
        <f>ROUND(I226*H226,2)</f>
        <v>0</v>
      </c>
      <c r="BL226" s="13" t="s">
        <v>87</v>
      </c>
      <c r="BM226" s="13" t="s">
        <v>474</v>
      </c>
    </row>
    <row r="227" s="1" customFormat="1" ht="14.4" customHeight="1">
      <c r="B227" s="34"/>
      <c r="C227" s="204" t="s">
        <v>72</v>
      </c>
      <c r="D227" s="204" t="s">
        <v>358</v>
      </c>
      <c r="E227" s="205" t="s">
        <v>523</v>
      </c>
      <c r="F227" s="206" t="s">
        <v>524</v>
      </c>
      <c r="G227" s="207" t="s">
        <v>138</v>
      </c>
      <c r="H227" s="208">
        <v>6</v>
      </c>
      <c r="I227" s="209"/>
      <c r="J227" s="210">
        <f>ROUND(I227*H227,2)</f>
        <v>0</v>
      </c>
      <c r="K227" s="206" t="s">
        <v>19</v>
      </c>
      <c r="L227" s="39"/>
      <c r="M227" s="211" t="s">
        <v>19</v>
      </c>
      <c r="N227" s="212" t="s">
        <v>43</v>
      </c>
      <c r="O227" s="75"/>
      <c r="P227" s="201">
        <f>O227*H227</f>
        <v>0</v>
      </c>
      <c r="Q227" s="201">
        <v>0</v>
      </c>
      <c r="R227" s="201">
        <f>Q227*H227</f>
        <v>0</v>
      </c>
      <c r="S227" s="201">
        <v>0</v>
      </c>
      <c r="T227" s="202">
        <f>S227*H227</f>
        <v>0</v>
      </c>
      <c r="AR227" s="13" t="s">
        <v>87</v>
      </c>
      <c r="AT227" s="13" t="s">
        <v>358</v>
      </c>
      <c r="AU227" s="13" t="s">
        <v>77</v>
      </c>
      <c r="AY227" s="13" t="s">
        <v>134</v>
      </c>
      <c r="BE227" s="203">
        <f>IF(N227="základní",J227,0)</f>
        <v>0</v>
      </c>
      <c r="BF227" s="203">
        <f>IF(N227="snížená",J227,0)</f>
        <v>0</v>
      </c>
      <c r="BG227" s="203">
        <f>IF(N227="zákl. přenesená",J227,0)</f>
        <v>0</v>
      </c>
      <c r="BH227" s="203">
        <f>IF(N227="sníž. přenesená",J227,0)</f>
        <v>0</v>
      </c>
      <c r="BI227" s="203">
        <f>IF(N227="nulová",J227,0)</f>
        <v>0</v>
      </c>
      <c r="BJ227" s="13" t="s">
        <v>77</v>
      </c>
      <c r="BK227" s="203">
        <f>ROUND(I227*H227,2)</f>
        <v>0</v>
      </c>
      <c r="BL227" s="13" t="s">
        <v>87</v>
      </c>
      <c r="BM227" s="13" t="s">
        <v>476</v>
      </c>
    </row>
    <row r="228" s="9" customFormat="1" ht="25.92" customHeight="1">
      <c r="B228" s="177"/>
      <c r="C228" s="178"/>
      <c r="D228" s="179" t="s">
        <v>71</v>
      </c>
      <c r="E228" s="180" t="s">
        <v>526</v>
      </c>
      <c r="F228" s="180" t="s">
        <v>527</v>
      </c>
      <c r="G228" s="178"/>
      <c r="H228" s="178"/>
      <c r="I228" s="181"/>
      <c r="J228" s="182">
        <f>BK228</f>
        <v>0</v>
      </c>
      <c r="K228" s="178"/>
      <c r="L228" s="183"/>
      <c r="M228" s="184"/>
      <c r="N228" s="185"/>
      <c r="O228" s="185"/>
      <c r="P228" s="186">
        <f>SUM(P229:P233)</f>
        <v>0</v>
      </c>
      <c r="Q228" s="185"/>
      <c r="R228" s="186">
        <f>SUM(R229:R233)</f>
        <v>0</v>
      </c>
      <c r="S228" s="185"/>
      <c r="T228" s="187">
        <f>SUM(T229:T233)</f>
        <v>0</v>
      </c>
      <c r="AR228" s="188" t="s">
        <v>87</v>
      </c>
      <c r="AT228" s="189" t="s">
        <v>71</v>
      </c>
      <c r="AU228" s="189" t="s">
        <v>72</v>
      </c>
      <c r="AY228" s="188" t="s">
        <v>134</v>
      </c>
      <c r="BK228" s="190">
        <f>SUM(BK229:BK233)</f>
        <v>0</v>
      </c>
    </row>
    <row r="229" s="1" customFormat="1" ht="20.4" customHeight="1">
      <c r="B229" s="34"/>
      <c r="C229" s="204" t="s">
        <v>8</v>
      </c>
      <c r="D229" s="204" t="s">
        <v>358</v>
      </c>
      <c r="E229" s="205" t="s">
        <v>528</v>
      </c>
      <c r="F229" s="206" t="s">
        <v>529</v>
      </c>
      <c r="G229" s="207" t="s">
        <v>530</v>
      </c>
      <c r="H229" s="208">
        <v>4</v>
      </c>
      <c r="I229" s="209"/>
      <c r="J229" s="210">
        <f>ROUND(I229*H229,2)</f>
        <v>0</v>
      </c>
      <c r="K229" s="206" t="s">
        <v>151</v>
      </c>
      <c r="L229" s="39"/>
      <c r="M229" s="211" t="s">
        <v>19</v>
      </c>
      <c r="N229" s="212" t="s">
        <v>43</v>
      </c>
      <c r="O229" s="75"/>
      <c r="P229" s="201">
        <f>O229*H229</f>
        <v>0</v>
      </c>
      <c r="Q229" s="201">
        <v>0</v>
      </c>
      <c r="R229" s="201">
        <f>Q229*H229</f>
        <v>0</v>
      </c>
      <c r="S229" s="201">
        <v>0</v>
      </c>
      <c r="T229" s="202">
        <f>S229*H229</f>
        <v>0</v>
      </c>
      <c r="AR229" s="13" t="s">
        <v>77</v>
      </c>
      <c r="AT229" s="13" t="s">
        <v>358</v>
      </c>
      <c r="AU229" s="13" t="s">
        <v>77</v>
      </c>
      <c r="AY229" s="13" t="s">
        <v>134</v>
      </c>
      <c r="BE229" s="203">
        <f>IF(N229="základní",J229,0)</f>
        <v>0</v>
      </c>
      <c r="BF229" s="203">
        <f>IF(N229="snížená",J229,0)</f>
        <v>0</v>
      </c>
      <c r="BG229" s="203">
        <f>IF(N229="zákl. přenesená",J229,0)</f>
        <v>0</v>
      </c>
      <c r="BH229" s="203">
        <f>IF(N229="sníž. přenesená",J229,0)</f>
        <v>0</v>
      </c>
      <c r="BI229" s="203">
        <f>IF(N229="nulová",J229,0)</f>
        <v>0</v>
      </c>
      <c r="BJ229" s="13" t="s">
        <v>77</v>
      </c>
      <c r="BK229" s="203">
        <f>ROUND(I229*H229,2)</f>
        <v>0</v>
      </c>
      <c r="BL229" s="13" t="s">
        <v>77</v>
      </c>
      <c r="BM229" s="13" t="s">
        <v>674</v>
      </c>
    </row>
    <row r="230" s="10" customFormat="1">
      <c r="B230" s="213"/>
      <c r="C230" s="214"/>
      <c r="D230" s="215" t="s">
        <v>532</v>
      </c>
      <c r="E230" s="214"/>
      <c r="F230" s="216" t="s">
        <v>596</v>
      </c>
      <c r="G230" s="214"/>
      <c r="H230" s="217">
        <v>4</v>
      </c>
      <c r="I230" s="218"/>
      <c r="J230" s="214"/>
      <c r="K230" s="214"/>
      <c r="L230" s="219"/>
      <c r="M230" s="220"/>
      <c r="N230" s="221"/>
      <c r="O230" s="221"/>
      <c r="P230" s="221"/>
      <c r="Q230" s="221"/>
      <c r="R230" s="221"/>
      <c r="S230" s="221"/>
      <c r="T230" s="222"/>
      <c r="AT230" s="223" t="s">
        <v>532</v>
      </c>
      <c r="AU230" s="223" t="s">
        <v>77</v>
      </c>
      <c r="AV230" s="10" t="s">
        <v>81</v>
      </c>
      <c r="AW230" s="10" t="s">
        <v>4</v>
      </c>
      <c r="AX230" s="10" t="s">
        <v>77</v>
      </c>
      <c r="AY230" s="223" t="s">
        <v>134</v>
      </c>
    </row>
    <row r="231" s="1" customFormat="1" ht="14.4" customHeight="1">
      <c r="B231" s="34"/>
      <c r="C231" s="204" t="s">
        <v>81</v>
      </c>
      <c r="D231" s="204" t="s">
        <v>358</v>
      </c>
      <c r="E231" s="205" t="s">
        <v>534</v>
      </c>
      <c r="F231" s="206" t="s">
        <v>535</v>
      </c>
      <c r="G231" s="207" t="s">
        <v>163</v>
      </c>
      <c r="H231" s="208">
        <v>4</v>
      </c>
      <c r="I231" s="209"/>
      <c r="J231" s="210">
        <f>ROUND(I231*H231,2)</f>
        <v>0</v>
      </c>
      <c r="K231" s="206" t="s">
        <v>19</v>
      </c>
      <c r="L231" s="39"/>
      <c r="M231" s="211" t="s">
        <v>19</v>
      </c>
      <c r="N231" s="212" t="s">
        <v>43</v>
      </c>
      <c r="O231" s="75"/>
      <c r="P231" s="201">
        <f>O231*H231</f>
        <v>0</v>
      </c>
      <c r="Q231" s="201">
        <v>0</v>
      </c>
      <c r="R231" s="201">
        <f>Q231*H231</f>
        <v>0</v>
      </c>
      <c r="S231" s="201">
        <v>0</v>
      </c>
      <c r="T231" s="202">
        <f>S231*H231</f>
        <v>0</v>
      </c>
      <c r="AR231" s="13" t="s">
        <v>597</v>
      </c>
      <c r="AT231" s="13" t="s">
        <v>358</v>
      </c>
      <c r="AU231" s="13" t="s">
        <v>77</v>
      </c>
      <c r="AY231" s="13" t="s">
        <v>134</v>
      </c>
      <c r="BE231" s="203">
        <f>IF(N231="základní",J231,0)</f>
        <v>0</v>
      </c>
      <c r="BF231" s="203">
        <f>IF(N231="snížená",J231,0)</f>
        <v>0</v>
      </c>
      <c r="BG231" s="203">
        <f>IF(N231="zákl. přenesená",J231,0)</f>
        <v>0</v>
      </c>
      <c r="BH231" s="203">
        <f>IF(N231="sníž. přenesená",J231,0)</f>
        <v>0</v>
      </c>
      <c r="BI231" s="203">
        <f>IF(N231="nulová",J231,0)</f>
        <v>0</v>
      </c>
      <c r="BJ231" s="13" t="s">
        <v>77</v>
      </c>
      <c r="BK231" s="203">
        <f>ROUND(I231*H231,2)</f>
        <v>0</v>
      </c>
      <c r="BL231" s="13" t="s">
        <v>597</v>
      </c>
      <c r="BM231" s="13" t="s">
        <v>481</v>
      </c>
    </row>
    <row r="232" s="1" customFormat="1" ht="14.4" customHeight="1">
      <c r="B232" s="34"/>
      <c r="C232" s="204" t="s">
        <v>84</v>
      </c>
      <c r="D232" s="204" t="s">
        <v>358</v>
      </c>
      <c r="E232" s="205" t="s">
        <v>537</v>
      </c>
      <c r="F232" s="206" t="s">
        <v>538</v>
      </c>
      <c r="G232" s="207" t="s">
        <v>163</v>
      </c>
      <c r="H232" s="208">
        <v>2</v>
      </c>
      <c r="I232" s="209"/>
      <c r="J232" s="210">
        <f>ROUND(I232*H232,2)</f>
        <v>0</v>
      </c>
      <c r="K232" s="206" t="s">
        <v>19</v>
      </c>
      <c r="L232" s="39"/>
      <c r="M232" s="211" t="s">
        <v>19</v>
      </c>
      <c r="N232" s="212" t="s">
        <v>43</v>
      </c>
      <c r="O232" s="75"/>
      <c r="P232" s="201">
        <f>O232*H232</f>
        <v>0</v>
      </c>
      <c r="Q232" s="201">
        <v>0</v>
      </c>
      <c r="R232" s="201">
        <f>Q232*H232</f>
        <v>0</v>
      </c>
      <c r="S232" s="201">
        <v>0</v>
      </c>
      <c r="T232" s="202">
        <f>S232*H232</f>
        <v>0</v>
      </c>
      <c r="AR232" s="13" t="s">
        <v>597</v>
      </c>
      <c r="AT232" s="13" t="s">
        <v>358</v>
      </c>
      <c r="AU232" s="13" t="s">
        <v>77</v>
      </c>
      <c r="AY232" s="13" t="s">
        <v>134</v>
      </c>
      <c r="BE232" s="203">
        <f>IF(N232="základní",J232,0)</f>
        <v>0</v>
      </c>
      <c r="BF232" s="203">
        <f>IF(N232="snížená",J232,0)</f>
        <v>0</v>
      </c>
      <c r="BG232" s="203">
        <f>IF(N232="zákl. přenesená",J232,0)</f>
        <v>0</v>
      </c>
      <c r="BH232" s="203">
        <f>IF(N232="sníž. přenesená",J232,0)</f>
        <v>0</v>
      </c>
      <c r="BI232" s="203">
        <f>IF(N232="nulová",J232,0)</f>
        <v>0</v>
      </c>
      <c r="BJ232" s="13" t="s">
        <v>77</v>
      </c>
      <c r="BK232" s="203">
        <f>ROUND(I232*H232,2)</f>
        <v>0</v>
      </c>
      <c r="BL232" s="13" t="s">
        <v>597</v>
      </c>
      <c r="BM232" s="13" t="s">
        <v>483</v>
      </c>
    </row>
    <row r="233" s="1" customFormat="1" ht="20.4" customHeight="1">
      <c r="B233" s="34"/>
      <c r="C233" s="204" t="s">
        <v>87</v>
      </c>
      <c r="D233" s="204" t="s">
        <v>358</v>
      </c>
      <c r="E233" s="205" t="s">
        <v>540</v>
      </c>
      <c r="F233" s="206" t="s">
        <v>541</v>
      </c>
      <c r="G233" s="207" t="s">
        <v>163</v>
      </c>
      <c r="H233" s="208">
        <v>1</v>
      </c>
      <c r="I233" s="209"/>
      <c r="J233" s="210">
        <f>ROUND(I233*H233,2)</f>
        <v>0</v>
      </c>
      <c r="K233" s="206" t="s">
        <v>19</v>
      </c>
      <c r="L233" s="39"/>
      <c r="M233" s="211" t="s">
        <v>19</v>
      </c>
      <c r="N233" s="212" t="s">
        <v>43</v>
      </c>
      <c r="O233" s="75"/>
      <c r="P233" s="201">
        <f>O233*H233</f>
        <v>0</v>
      </c>
      <c r="Q233" s="201">
        <v>0</v>
      </c>
      <c r="R233" s="201">
        <f>Q233*H233</f>
        <v>0</v>
      </c>
      <c r="S233" s="201">
        <v>0</v>
      </c>
      <c r="T233" s="202">
        <f>S233*H233</f>
        <v>0</v>
      </c>
      <c r="AR233" s="13" t="s">
        <v>597</v>
      </c>
      <c r="AT233" s="13" t="s">
        <v>358</v>
      </c>
      <c r="AU233" s="13" t="s">
        <v>77</v>
      </c>
      <c r="AY233" s="13" t="s">
        <v>134</v>
      </c>
      <c r="BE233" s="203">
        <f>IF(N233="základní",J233,0)</f>
        <v>0</v>
      </c>
      <c r="BF233" s="203">
        <f>IF(N233="snížená",J233,0)</f>
        <v>0</v>
      </c>
      <c r="BG233" s="203">
        <f>IF(N233="zákl. přenesená",J233,0)</f>
        <v>0</v>
      </c>
      <c r="BH233" s="203">
        <f>IF(N233="sníž. přenesená",J233,0)</f>
        <v>0</v>
      </c>
      <c r="BI233" s="203">
        <f>IF(N233="nulová",J233,0)</f>
        <v>0</v>
      </c>
      <c r="BJ233" s="13" t="s">
        <v>77</v>
      </c>
      <c r="BK233" s="203">
        <f>ROUND(I233*H233,2)</f>
        <v>0</v>
      </c>
      <c r="BL233" s="13" t="s">
        <v>597</v>
      </c>
      <c r="BM233" s="13" t="s">
        <v>485</v>
      </c>
    </row>
    <row r="234" s="9" customFormat="1" ht="25.92" customHeight="1">
      <c r="B234" s="177"/>
      <c r="C234" s="178"/>
      <c r="D234" s="179" t="s">
        <v>71</v>
      </c>
      <c r="E234" s="180" t="s">
        <v>543</v>
      </c>
      <c r="F234" s="180" t="s">
        <v>544</v>
      </c>
      <c r="G234" s="178"/>
      <c r="H234" s="178"/>
      <c r="I234" s="181"/>
      <c r="J234" s="182">
        <f>BK234</f>
        <v>0</v>
      </c>
      <c r="K234" s="178"/>
      <c r="L234" s="183"/>
      <c r="M234" s="184"/>
      <c r="N234" s="185"/>
      <c r="O234" s="185"/>
      <c r="P234" s="186">
        <f>SUM(P235:P236)</f>
        <v>0</v>
      </c>
      <c r="Q234" s="185"/>
      <c r="R234" s="186">
        <f>SUM(R235:R236)</f>
        <v>0</v>
      </c>
      <c r="S234" s="185"/>
      <c r="T234" s="187">
        <f>SUM(T235:T236)</f>
        <v>0</v>
      </c>
      <c r="AR234" s="188" t="s">
        <v>90</v>
      </c>
      <c r="AT234" s="189" t="s">
        <v>71</v>
      </c>
      <c r="AU234" s="189" t="s">
        <v>72</v>
      </c>
      <c r="AY234" s="188" t="s">
        <v>134</v>
      </c>
      <c r="BK234" s="190">
        <f>SUM(BK235:BK236)</f>
        <v>0</v>
      </c>
    </row>
    <row r="235" s="1" customFormat="1" ht="14.4" customHeight="1">
      <c r="B235" s="34"/>
      <c r="C235" s="204" t="s">
        <v>93</v>
      </c>
      <c r="D235" s="204" t="s">
        <v>358</v>
      </c>
      <c r="E235" s="205" t="s">
        <v>598</v>
      </c>
      <c r="F235" s="206" t="s">
        <v>599</v>
      </c>
      <c r="G235" s="207" t="s">
        <v>547</v>
      </c>
      <c r="H235" s="224"/>
      <c r="I235" s="209"/>
      <c r="J235" s="210">
        <f>ROUND(I235*H235,2)</f>
        <v>0</v>
      </c>
      <c r="K235" s="206" t="s">
        <v>19</v>
      </c>
      <c r="L235" s="39"/>
      <c r="M235" s="211" t="s">
        <v>19</v>
      </c>
      <c r="N235" s="212" t="s">
        <v>43</v>
      </c>
      <c r="O235" s="75"/>
      <c r="P235" s="201">
        <f>O235*H235</f>
        <v>0</v>
      </c>
      <c r="Q235" s="201">
        <v>0</v>
      </c>
      <c r="R235" s="201">
        <f>Q235*H235</f>
        <v>0</v>
      </c>
      <c r="S235" s="201">
        <v>0</v>
      </c>
      <c r="T235" s="202">
        <f>S235*H235</f>
        <v>0</v>
      </c>
      <c r="AR235" s="13" t="s">
        <v>87</v>
      </c>
      <c r="AT235" s="13" t="s">
        <v>358</v>
      </c>
      <c r="AU235" s="13" t="s">
        <v>77</v>
      </c>
      <c r="AY235" s="13" t="s">
        <v>134</v>
      </c>
      <c r="BE235" s="203">
        <f>IF(N235="základní",J235,0)</f>
        <v>0</v>
      </c>
      <c r="BF235" s="203">
        <f>IF(N235="snížená",J235,0)</f>
        <v>0</v>
      </c>
      <c r="BG235" s="203">
        <f>IF(N235="zákl. přenesená",J235,0)</f>
        <v>0</v>
      </c>
      <c r="BH235" s="203">
        <f>IF(N235="sníž. přenesená",J235,0)</f>
        <v>0</v>
      </c>
      <c r="BI235" s="203">
        <f>IF(N235="nulová",J235,0)</f>
        <v>0</v>
      </c>
      <c r="BJ235" s="13" t="s">
        <v>77</v>
      </c>
      <c r="BK235" s="203">
        <f>ROUND(I235*H235,2)</f>
        <v>0</v>
      </c>
      <c r="BL235" s="13" t="s">
        <v>87</v>
      </c>
      <c r="BM235" s="13" t="s">
        <v>487</v>
      </c>
    </row>
    <row r="236" s="1" customFormat="1" ht="40.8" customHeight="1">
      <c r="B236" s="34"/>
      <c r="C236" s="204" t="s">
        <v>96</v>
      </c>
      <c r="D236" s="204" t="s">
        <v>358</v>
      </c>
      <c r="E236" s="205" t="s">
        <v>549</v>
      </c>
      <c r="F236" s="206" t="s">
        <v>550</v>
      </c>
      <c r="G236" s="207" t="s">
        <v>547</v>
      </c>
      <c r="H236" s="224"/>
      <c r="I236" s="209"/>
      <c r="J236" s="210">
        <f>ROUND(I236*H236,2)</f>
        <v>0</v>
      </c>
      <c r="K236" s="206" t="s">
        <v>19</v>
      </c>
      <c r="L236" s="39"/>
      <c r="M236" s="229" t="s">
        <v>19</v>
      </c>
      <c r="N236" s="230" t="s">
        <v>43</v>
      </c>
      <c r="O236" s="227"/>
      <c r="P236" s="231">
        <f>O236*H236</f>
        <v>0</v>
      </c>
      <c r="Q236" s="231">
        <v>0</v>
      </c>
      <c r="R236" s="231">
        <f>Q236*H236</f>
        <v>0</v>
      </c>
      <c r="S236" s="231">
        <v>0</v>
      </c>
      <c r="T236" s="232">
        <f>S236*H236</f>
        <v>0</v>
      </c>
      <c r="AR236" s="13" t="s">
        <v>87</v>
      </c>
      <c r="AT236" s="13" t="s">
        <v>358</v>
      </c>
      <c r="AU236" s="13" t="s">
        <v>77</v>
      </c>
      <c r="AY236" s="13" t="s">
        <v>134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13" t="s">
        <v>77</v>
      </c>
      <c r="BK236" s="203">
        <f>ROUND(I236*H236,2)</f>
        <v>0</v>
      </c>
      <c r="BL236" s="13" t="s">
        <v>87</v>
      </c>
      <c r="BM236" s="13" t="s">
        <v>490</v>
      </c>
    </row>
    <row r="237" s="1" customFormat="1" ht="6.96" customHeight="1">
      <c r="B237" s="53"/>
      <c r="C237" s="54"/>
      <c r="D237" s="54"/>
      <c r="E237" s="54"/>
      <c r="F237" s="54"/>
      <c r="G237" s="54"/>
      <c r="H237" s="54"/>
      <c r="I237" s="150"/>
      <c r="J237" s="54"/>
      <c r="K237" s="54"/>
      <c r="L237" s="39"/>
    </row>
  </sheetData>
  <sheetProtection sheet="1" autoFilter="0" formatColumns="0" formatRows="0" objects="1" scenarios="1" spinCount="100000" saltValue="UCdMpRFzOsjcP321v0BLUPxNs/T9QOLQ0k87PhEwmCYr747RzBtjfNFbQ572+nyllx21hFyY21ZQTPlwv/cbdw==" hashValue="EhguZMvgANVgUaZUOEuM+A++Pm9HphCxiVsipKPIQsaBRCUjDU8aJGV7Gj+EUqwezyh4EJgvXYrzcwmfhDo+tQ==" algorithmName="SHA-512" password="CC35"/>
  <autoFilter ref="C88:K236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Hron Zdeněk</dc:creator>
  <cp:lastModifiedBy>Hron Zdeněk</cp:lastModifiedBy>
  <dcterms:created xsi:type="dcterms:W3CDTF">2019-07-10T06:55:57Z</dcterms:created>
  <dcterms:modified xsi:type="dcterms:W3CDTF">2019-07-10T06:56:07Z</dcterms:modified>
</cp:coreProperties>
</file>